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nisse_sanchez\Desktop\"/>
    </mc:Choice>
  </mc:AlternateContent>
  <bookViews>
    <workbookView xWindow="0" yWindow="0" windowWidth="28800" windowHeight="11535" firstSheet="1" activeTab="1"/>
  </bookViews>
  <sheets>
    <sheet name="FORMATO 2022 PARA ENTREGA" sheetId="1" state="hidden" r:id="rId1"/>
    <sheet name="FORMATO 2022 v1" sheetId="3" r:id="rId2"/>
    <sheet name="FORMATO 2022 PARA ENTREGA (2)" sheetId="2" state="hidden" r:id="rId3"/>
  </sheets>
  <externalReferences>
    <externalReference r:id="rId4"/>
  </externalReferences>
  <definedNames>
    <definedName name="_xlnm._FilterDatabase" localSheetId="0" hidden="1">'FORMATO 2022 PARA ENTREGA'!$B$7:$L$53</definedName>
    <definedName name="_xlnm._FilterDatabase" localSheetId="2" hidden="1">'FORMATO 2022 PARA ENTREGA (2)'!$B$7:$L$53</definedName>
    <definedName name="_xlnm._FilterDatabase" localSheetId="1" hidden="1">'FORMATO 2022 v1'!$A$8:$N$8</definedName>
    <definedName name="_xlnm.Print_Area" localSheetId="0">'FORMATO 2022 PARA ENTREGA'!$A$1:$N$57</definedName>
    <definedName name="_xlnm.Print_Area" localSheetId="2">'FORMATO 2022 PARA ENTREGA (2)'!$A$59:$N$73</definedName>
    <definedName name="_xlnm.Print_Area" localSheetId="1">'FORMATO 2022 v1'!$A$1:$N$47</definedName>
    <definedName name="_xlnm.Print_Titles" localSheetId="0">'FORMATO 2022 PARA ENTREGA'!$1:$8</definedName>
    <definedName name="_xlnm.Print_Titles" localSheetId="1">'FORMATO 2022 v1'!$1:$8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9" i="2" l="1"/>
  <c r="K64" i="2" s="1"/>
  <c r="L64" i="2"/>
  <c r="K40" i="2"/>
  <c r="I40" i="2"/>
  <c r="H40" i="2"/>
  <c r="D40" i="2"/>
  <c r="C40" i="2"/>
  <c r="I39" i="2"/>
  <c r="K36" i="2"/>
  <c r="K34" i="2"/>
  <c r="K29" i="2"/>
  <c r="I29" i="2"/>
  <c r="H29" i="2"/>
  <c r="G29" i="2"/>
  <c r="F29" i="2"/>
  <c r="C29" i="2"/>
  <c r="J21" i="2"/>
  <c r="K20" i="2"/>
  <c r="I20" i="2"/>
  <c r="I18" i="2"/>
  <c r="K9" i="2"/>
  <c r="N6" i="2"/>
  <c r="M6" i="2"/>
  <c r="L6" i="2"/>
  <c r="L5" i="2" l="1"/>
  <c r="K6" i="2"/>
  <c r="K5" i="2" s="1"/>
  <c r="M5" i="2" s="1"/>
  <c r="L6" i="1"/>
  <c r="K9" i="1"/>
  <c r="I18" i="1"/>
  <c r="I20" i="1"/>
  <c r="K20" i="1"/>
  <c r="J21" i="1"/>
  <c r="C29" i="1"/>
  <c r="F29" i="1"/>
  <c r="G29" i="1"/>
  <c r="H29" i="1"/>
  <c r="I29" i="1"/>
  <c r="K29" i="1"/>
  <c r="K34" i="1"/>
  <c r="K36" i="1"/>
  <c r="I39" i="1"/>
  <c r="C40" i="1"/>
  <c r="D40" i="1"/>
  <c r="H40" i="1"/>
  <c r="I40" i="1"/>
  <c r="K40" i="1"/>
  <c r="L64" i="1"/>
  <c r="K69" i="1"/>
  <c r="K64" i="1" s="1"/>
  <c r="K6" i="1" l="1"/>
  <c r="K5" i="1" s="1"/>
  <c r="N6" i="1"/>
  <c r="L5" i="1"/>
  <c r="M6" i="1"/>
  <c r="M5" i="1" l="1"/>
</calcChain>
</file>

<file path=xl/sharedStrings.xml><?xml version="1.0" encoding="utf-8"?>
<sst xmlns="http://schemas.openxmlformats.org/spreadsheetml/2006/main" count="840" uniqueCount="236">
  <si>
    <r>
      <t xml:space="preserve">SJRT/CO/-038/2020 </t>
    </r>
    <r>
      <rPr>
        <sz val="9"/>
        <color theme="1"/>
        <rFont val="Arial"/>
        <family val="2"/>
      </rPr>
      <t>Se paga con ingresos propios.</t>
    </r>
  </si>
  <si>
    <r>
      <rPr>
        <b/>
        <sz val="9"/>
        <color theme="1"/>
        <rFont val="Arial"/>
        <family val="2"/>
      </rPr>
      <t>SJRT/CO/-037/2020</t>
    </r>
    <r>
      <rPr>
        <sz val="9"/>
        <color theme="1"/>
        <rFont val="Arial"/>
        <family val="2"/>
      </rPr>
      <t xml:space="preserve"> se paga con ingresos propios.</t>
    </r>
  </si>
  <si>
    <t>NOTAS:</t>
  </si>
  <si>
    <t>LICITACIÓN</t>
  </si>
  <si>
    <t>3531</t>
  </si>
  <si>
    <t>ACTUALIZACIÓN Y MANTENIMIENTO DE SOFTWARE MICROSOFT PARA EL GOBIERNO DEL ESTADO DE JALISCO DOLARES</t>
  </si>
  <si>
    <t>03 35</t>
  </si>
  <si>
    <t>03</t>
  </si>
  <si>
    <t>564/2020</t>
  </si>
  <si>
    <t>3451</t>
  </si>
  <si>
    <t>SEGUROS AFIRME SA DE CV</t>
  </si>
  <si>
    <t>SEGURO CATASTRÓFICO PARA EL ESTADO DE JALISCO 2019-2020 DOLARES</t>
  </si>
  <si>
    <t>35</t>
  </si>
  <si>
    <t>02</t>
  </si>
  <si>
    <t>153/2021</t>
  </si>
  <si>
    <t>GRUPO MEXICANO DE SEGUROS, SA DE CV</t>
  </si>
  <si>
    <t>ASEGURAMIENTO DE EQUIPO AEREO 2019-2020 DOLARES</t>
  </si>
  <si>
    <t>01</t>
  </si>
  <si>
    <t>TERMINO</t>
  </si>
  <si>
    <t>INICIO</t>
  </si>
  <si>
    <t>EJERCICIO 2022</t>
  </si>
  <si>
    <t>EJERCICIO 2021</t>
  </si>
  <si>
    <t>EJERCICIOS ANTERIORES</t>
  </si>
  <si>
    <t xml:space="preserve">MONTO TOTAL </t>
  </si>
  <si>
    <t>VIGENCIA</t>
  </si>
  <si>
    <t>CONTRATO/ CONVENIO</t>
  </si>
  <si>
    <t>PARTIDA</t>
  </si>
  <si>
    <t>PROVEEDOR</t>
  </si>
  <si>
    <t>CONCEPTO</t>
  </si>
  <si>
    <t>UP</t>
  </si>
  <si>
    <t>PRESUPUESTO DE EGRESOS PARA EL EJERCICIO FISCAL 2022</t>
  </si>
  <si>
    <t xml:space="preserve">Gobierno del Estado de Jalisco </t>
  </si>
  <si>
    <t>512/19</t>
  </si>
  <si>
    <t>SIN PARTIDA</t>
  </si>
  <si>
    <t>ASESORES PROFESIONALES EN FINANZAS, S.C.</t>
  </si>
  <si>
    <t>SERVICIO DE ASESORÍA PARA LA ESTRUCTURACIÓN FINANCIERA Y JURÍDICA, PARA LA SECRETARÍA DE LA HACIENDA PÚBLICA</t>
  </si>
  <si>
    <t>483/20</t>
  </si>
  <si>
    <t>MULTISERVICIOS ADFINA DE MEXICO S.A. DE C.V.</t>
  </si>
  <si>
    <t>SERVICIO DE ASESORIA JURIDICO-FINANCIERO PARA LA SECRETARIA DE HACIENDA PUBLICA</t>
  </si>
  <si>
    <t>273/20</t>
  </si>
  <si>
    <t>9411</t>
  </si>
  <si>
    <t>ESTRATEGIA FINANCIERA MX SA DE CV</t>
  </si>
  <si>
    <t>SERVICIO DE ASESORIA PARA LA ESTRUCTURACIÓN, EVALUACIÓN Y PROYECCIÓN FINANCIERA (SHP)</t>
  </si>
  <si>
    <t>CONTRATOS CON PRORROGA</t>
  </si>
  <si>
    <t>2022</t>
  </si>
  <si>
    <t>-</t>
  </si>
  <si>
    <t>5911</t>
  </si>
  <si>
    <t>DESARROLLO DEL NUEVO SISTEMA DE PRESUPUESTO BASADO EN RESULTADOS</t>
  </si>
  <si>
    <t>23/12/2020</t>
  </si>
  <si>
    <t>583/20</t>
  </si>
  <si>
    <t>SERVICIOS BROXEL S.A.P.I. DE C.V</t>
  </si>
  <si>
    <t>SUMINISTRO Y CONTROL DE COMBUSTIBLE POR MEDIO DE MONEDEROS ELECTRÓNICOS CERTIFICADOS CON CHIP INTEGRADO SUMINISTRO Y CONTROL DE COMBUSTIBLE POR MEDIO DE MONEDEROS ELECTRÓNICOS CERTIFICADOS CON CHIP INTEGRADO (VARIAS UP 02 03 04 05 06 07 08 09 10 11 12 14 16 17 19 35 36 37 39 40 42 46 47)</t>
  </si>
  <si>
    <t>582/20</t>
  </si>
  <si>
    <t>VALES FUSIÓN, S.A. DE C.V.; TRENOGAS, S.A. DE C.V.; GASOLINERA CUDEA, S.A. DE C.V.; GASOVÍA, S.A. DE C.V.; GASOLINERA LOS VECINOS, S.A. DE C.V.; GASOLINERA CHAPALITA, S.A. DE C.V.; GASOLINERÍA LAS CONCHITAS, S.A. DE C.V. Y; SIMBA EXPRESS S.A. DE C.V.</t>
  </si>
  <si>
    <t>SERVICIO PARA SUMINISTRO Y CONTROL DE COMBUSTIBLE POR MEDIO DE IDENTIFICACIÓN CHIP (I BUTTON) (VARIAS UP 01 02 03 04 05 06 07 08 09 10 11 12 13 14 15 16 17 18 19 20 35 36 37 38 39 40 41 42 43 44 45 47 48)</t>
  </si>
  <si>
    <t>DIELAG ACU 038/2020</t>
  </si>
  <si>
    <t>7511</t>
  </si>
  <si>
    <t>PROGRAMA EMERGENTE DE RESCATE MEDIANTE EL CUAL SE OTORGARÁ APOYO ECONÓMICO A LOS PRESTADORES DEL SERVICIO PÚBLICO DE TRANSPORTE EN LA MODALIDAD DE PASAJEROS QUE COMO PARTE DEL PROGRAMA DE RENOVACIÓN DEL PARQUE VEHICULAR DEL AUTOTRANSPORTE REALIZARON LA CHATARRIZACIÓN DE UNIDADES QUE CONCLUYERON SU VIDA ÚTIL Y QUE PARA LA SUSTITUCIÓN ADQUIRIERON UNIDADES NUEVAS EN EL EJERCICIO FISCAL 2018.</t>
  </si>
  <si>
    <t>15 729</t>
  </si>
  <si>
    <t>452/19</t>
  </si>
  <si>
    <t>4617</t>
  </si>
  <si>
    <t>WORLDWIDE ENVIRONMENTAL PRODUCTS, INC.</t>
  </si>
  <si>
    <t>PROVEDURÍA TÉCNICA PARA EL PROGRAMA DE VERIFICACIÓN VEHICULAR OBLIGATORIA DEL ESTADO DE JALISCO</t>
  </si>
  <si>
    <t>10</t>
  </si>
  <si>
    <t>31/03/2024</t>
  </si>
  <si>
    <t>17/08/2020</t>
  </si>
  <si>
    <t>4153</t>
  </si>
  <si>
    <t>CERVANTECH SERVICIOS TECNÓLOGICOS SC</t>
  </si>
  <si>
    <t>ACTUALIZACIÓN DE INFRAESTRUCTURS DE LA RED ESTATAL DE RADIOCOMUNICACIÓN (C5)</t>
  </si>
  <si>
    <t>42- 605</t>
  </si>
  <si>
    <t>27/08/2021</t>
  </si>
  <si>
    <t>28/08/2020</t>
  </si>
  <si>
    <t>SEGURITECH PRIVADA SA DE CV</t>
  </si>
  <si>
    <t>POLIZA DE MANTENIMIENTO INTEGRAL DEL SISTEMA DE VIDEOVIGILANCIA DEL ESCUDO URBANO C5</t>
  </si>
  <si>
    <t>34</t>
  </si>
  <si>
    <t>2021</t>
  </si>
  <si>
    <t>S/N</t>
  </si>
  <si>
    <t>INTELIGENCIA Y SOLUCIONES EN MOVIMIENTO SA DE CV</t>
  </si>
  <si>
    <t>15</t>
  </si>
  <si>
    <t>33</t>
  </si>
  <si>
    <t>03/2017</t>
  </si>
  <si>
    <t>TARJETAS INTEGRALES, SOCIEDAD ANÓNIMA DE CAPITAL VARIABLE</t>
  </si>
  <si>
    <t>32</t>
  </si>
  <si>
    <t>169/21</t>
  </si>
  <si>
    <t>4111</t>
  </si>
  <si>
    <t>31</t>
  </si>
  <si>
    <t>01/01/2021</t>
  </si>
  <si>
    <t>605/20</t>
  </si>
  <si>
    <t>3581</t>
  </si>
  <si>
    <t>SCRAPS TRADING AND RECYCLING SA de CV</t>
  </si>
  <si>
    <t>SERVICIO DE LIMPIEZA PARA LAS DEPENDENCIAS (02,03, 05-149, 07, 09, 10, 11, 13, 14, 15,16, 17, 35, 37, 42-167, 19)</t>
  </si>
  <si>
    <t>30</t>
  </si>
  <si>
    <t>557/2020</t>
  </si>
  <si>
    <t>QUALITAS COMPAÑÍA DE SEGUROS, S.A. DE C.V.</t>
  </si>
  <si>
    <t>ASEGURAMIENTO DEL PARQUE VEHICULAR DEL GOBIERNO DE JALISCO, PODER EJECUTIVO,Y/O DEPENDENCIAS, ORGANISMOS PÚBLICOS DESCENTRALIZADOS O DESCONCENTRADOS (ADMINISTRACIÓN PÚBLICA CENTRALIZADA, INTEGRADA POR LAS DEPENDENCIAS Y ADMINISTRACIÓN  PÚBLICA PARAESTATAL</t>
  </si>
  <si>
    <t>29</t>
  </si>
  <si>
    <t>507/2020-</t>
  </si>
  <si>
    <t xml:space="preserve">SEGUROS SURA, S.A. DE C.V. </t>
  </si>
  <si>
    <t>ASEGURAMIENTO DE BIENES MUEBLES E INMUEBLES,EFECTIVO,VALORES ,RESPONSABILIDAD CIVIL GENERAL , EQUIPO ELECTRONICO Y MAQUINARIA PESADA.</t>
  </si>
  <si>
    <t>28</t>
  </si>
  <si>
    <t>629/20</t>
  </si>
  <si>
    <t>3381</t>
  </si>
  <si>
    <t>SERVICIOS ESPECIALIZADOS DE INVESTIGACIÓN Y CUSTODIA, S.A. DE C.V.; PROTECCIÓN PEDREGAL, S.A. DE C.V.; SSS ASISTENCIA Y SUPERVISIÓN, S.A. DE C.V.</t>
  </si>
  <si>
    <t xml:space="preserve">CONTRATACIÓN DEL SERVICIO DE VIGILANCIA PARA DEPENCIAS DEL GOBIERNO DE JALISCO Y OPD'S </t>
  </si>
  <si>
    <t>27</t>
  </si>
  <si>
    <t>631/20</t>
  </si>
  <si>
    <t>CSTE, S.A. DE C.V.</t>
  </si>
  <si>
    <t>CONTRATACIÓN DE SERVICIO DE VIGILANCIA PARA DEPENDENCIAS DEL GOBIERNO DE JALISCO Y OPD’S</t>
  </si>
  <si>
    <t>26</t>
  </si>
  <si>
    <t>630/20</t>
  </si>
  <si>
    <t>SEGMA SEGURIDAD ESPECIALIZADA EN LOGÍSTICA EN CUSTODIA Y SEGURIDAD PRIVADA, S.A. DE C.V.</t>
  </si>
  <si>
    <t>CONTRATACIÓN DEL SERVICIO DE VIGILANCIA PARA DEPENCIAS DEL GOBIERNO DE JALISCO Y OPD'S</t>
  </si>
  <si>
    <t>25</t>
  </si>
  <si>
    <t>08/12/2020</t>
  </si>
  <si>
    <t>514/20</t>
  </si>
  <si>
    <t>3362</t>
  </si>
  <si>
    <t>COSMOCOLOR SA de CV</t>
  </si>
  <si>
    <t>SERVICIO DE IMPRESIÓN DE LICENCIAS PARA CONDUCIR DEL ESTADO DE JALISCO PARA LA SECRETARIA DE TRANSPORTE</t>
  </si>
  <si>
    <t>24</t>
  </si>
  <si>
    <t>27/11/2020</t>
  </si>
  <si>
    <t>490/20</t>
  </si>
  <si>
    <t>IMPLEMENTACIÓN E INTEGRACIÓN DE SERVICIO DE IMPRESIÓN DE GAFETE CON FOTOGRAFÍA PAR IDENTIFICACIÓN DE OPERADORES DE VEHÍCULOS DEL SERVICIO PÚBLICO DE TRANSPORTE DEL ESTADO</t>
  </si>
  <si>
    <t>23</t>
  </si>
  <si>
    <t>719/2019</t>
  </si>
  <si>
    <t>3341</t>
  </si>
  <si>
    <t>SERVICIOS DE EDUCACIÓN SUPERIOR EN JALISCO, A.C.</t>
  </si>
  <si>
    <t>SERVICIO DE CAPACITACIÓN PARA LA SECRETARÍA DE ADMINISTRACIÓN Y LA FISCALÍA DEL ESTADO</t>
  </si>
  <si>
    <t>22</t>
  </si>
  <si>
    <t>20% MAS IVA DE LO RECAUDADO</t>
  </si>
  <si>
    <t>558/20</t>
  </si>
  <si>
    <t>CREATIVIDAD, INNOVACIÓN Y SOLUCIÓN TRIBUTARIA, S.C.</t>
  </si>
  <si>
    <t>SERVICIO DE MINERÍA DE DATOS Y ACTIVIDADES DE NOTIFICACIÓN PARA LA SECRETARÍA DE LA HACIENDA PÚBLICA</t>
  </si>
  <si>
    <t>21</t>
  </si>
  <si>
    <t>3311</t>
  </si>
  <si>
    <t>20</t>
  </si>
  <si>
    <t>190/2020</t>
  </si>
  <si>
    <t>LUNA SOFT, S.A. DE C.V.</t>
  </si>
  <si>
    <t>SERVICIO DE PREVALIDACIÓN Y GENERACIÓN DE CFDI Y CONSULTA DE COMPROBANTES FISCALES DIGITALES POR INTERNET PARA EL GOBIERNO DEL ESTADO DE JALISCO</t>
  </si>
  <si>
    <t>19</t>
  </si>
  <si>
    <t>5338-APPE-68-B</t>
  </si>
  <si>
    <t>3261</t>
  </si>
  <si>
    <t>FINANCIERA BAJIO, S.A. DE C.V.</t>
  </si>
  <si>
    <t>18</t>
  </si>
  <si>
    <t>02/2019</t>
  </si>
  <si>
    <t>OPERADORA DE SERVICIOS MEGA, S.A. DE C.V.</t>
  </si>
  <si>
    <t>SERVICIO DE ARRENDAMIENTO PURO DE MAQUINARIA PESADA, EQUIPO DE COMPUTO Y ACCESORIOS PARA LA SECRETARIA DE AGRICULTURA Y DESARROLLO RURAL (SADER)</t>
  </si>
  <si>
    <t>09</t>
  </si>
  <si>
    <t>17</t>
  </si>
  <si>
    <t>3253</t>
  </si>
  <si>
    <t>16</t>
  </si>
  <si>
    <t>480-19</t>
  </si>
  <si>
    <t>3252</t>
  </si>
  <si>
    <t>VALUE ARRENDADORA, S.A. DE C.V.</t>
  </si>
  <si>
    <t>SERVICIO DE ARRENDAMIENTO PURO DE VEHÍCULOS PARA DEPENDENCIAS Y ENTIDADES DEL PODER EJECUTIVO DEL ESTADO</t>
  </si>
  <si>
    <t>5338-APPE-137-21</t>
  </si>
  <si>
    <t>3251</t>
  </si>
  <si>
    <t>ARRENDAMIENTO DE VEHICULOS PARA EL GOBIERNO DEL ESTADO E JALISCO</t>
  </si>
  <si>
    <t>14</t>
  </si>
  <si>
    <t>959/20219</t>
  </si>
  <si>
    <t>CASANOVA VALLEJO, S.A. DE C.V.</t>
  </si>
  <si>
    <t>SERVICIO DE ARRENDAMIENTO PURO DE VEHÍCULOS BLINDADOS PARA EL GOBIERNO DEL ESTADO</t>
  </si>
  <si>
    <t>13</t>
  </si>
  <si>
    <t>12</t>
  </si>
  <si>
    <t>11</t>
  </si>
  <si>
    <t>5338-APPE-26-21</t>
  </si>
  <si>
    <t>3232</t>
  </si>
  <si>
    <t>04</t>
  </si>
  <si>
    <t>08</t>
  </si>
  <si>
    <t>643/20</t>
  </si>
  <si>
    <t>GRAFICOS Y MAS, S.A DE C.V</t>
  </si>
  <si>
    <t>ARRENDAMIENTO DE EQUIPO MULTIFUNCIONAL PARA LAS DEPENDENCIAS DEL GOBIERNO DE JALISCO, IMPRESIÓN, FOTOCOPIADO Y DIGITALIZACIÓN DE DOCUMENTOS (VARIAS DEPENDENCIAS 02 03 04 05 06 07 08 09 10 11 12 13 14 15 16 17 18 19 20 35 36 39 40 41 42 43 45 47)</t>
  </si>
  <si>
    <t>07</t>
  </si>
  <si>
    <t>481-19</t>
  </si>
  <si>
    <t>SERVICIO DE ARRENDAMIENTO PURO DE  EQUIPOS DE CÓMPUTO PARA DEPENDENCIAS Y ENTIDADES DEL PODER EJECUTIVO DEL ESTADO.</t>
  </si>
  <si>
    <t>06</t>
  </si>
  <si>
    <t>05</t>
  </si>
  <si>
    <t>SJRT/CO/-037/2020</t>
  </si>
  <si>
    <t>TOTAL PLAY TELEMUNICACIONES SA DE CV</t>
  </si>
  <si>
    <t>SERVICIOS DE INTERNET</t>
  </si>
  <si>
    <t>15 071</t>
  </si>
  <si>
    <t>SJRT/CO/-038/2020</t>
  </si>
  <si>
    <t>AXTEL SAB DE CV</t>
  </si>
  <si>
    <t>500/20</t>
  </si>
  <si>
    <t xml:space="preserve">LITHO FORMAS SA DE CV </t>
  </si>
  <si>
    <t>REGISTRO E IDENTIFICACIÓN VEHICULAR- TARJETAS DE CIRCULACIÓN PLASTIFICADAS</t>
  </si>
  <si>
    <t>509/20</t>
  </si>
  <si>
    <t>1441</t>
  </si>
  <si>
    <t>SEGUROS SURA, S.A. DE C.V.</t>
  </si>
  <si>
    <t xml:space="preserve">SEGURO DE VIDA PARA SERVIDORES PUBLICOS  EN ACTIVO Y JUBILADOS DEL SUBSISTEMA ESTATAL DE LA SECRETARIA DE EDUCACION DEL GOBIERNO DE JALISCO </t>
  </si>
  <si>
    <t>EJERCICIO 2024</t>
  </si>
  <si>
    <t>EJERCICIO 2023</t>
  </si>
  <si>
    <t>Contratos de afectación multianual en pesos 2019-2024</t>
  </si>
  <si>
    <t>ADQUISICIÓN DE PLACAS</t>
  </si>
  <si>
    <t>GRAN TOTAL</t>
  </si>
  <si>
    <t>NO.</t>
  </si>
  <si>
    <t>DIELAG ACU 
038/2020</t>
  </si>
  <si>
    <t>2611 
2612 
2613 
2614</t>
  </si>
  <si>
    <t>EUC5/DJ/DAF/
017/2020</t>
  </si>
  <si>
    <t>EUC5/DJ/DAF/
008/2020</t>
  </si>
  <si>
    <t xml:space="preserve">TIPO DE CAMBIO </t>
  </si>
  <si>
    <t>Contratos de afectación multianual en dólares 2019-2024</t>
  </si>
  <si>
    <t>ARRENDAMIENTO DE EQUIPO Y BIENES INFORMÁTICOS</t>
  </si>
  <si>
    <t>ARRENDAMIENTO DE EQUIPO TECNOLÓGICO</t>
  </si>
  <si>
    <t xml:space="preserve">ARRENDAMIENTO DE VEHÍCULOS ESPECIALES CONSISTENTES EN MAQUINARIA CAMINONES, EQUIPO, CAMIONETAS, MOTOCICLETAS, AMBULANCIAS Y VEHICULOS ESPECIALES PARA DEPENDENCIAS Y ENTIDADES DEL PODER EJECUTIVO DEL ESTADO" /07 08 09 11 12 16 35 37 38 39) </t>
  </si>
  <si>
    <t>PARA QUE REALICE UN SISTEMA INTEROPERABLE DE RECUADO PREFERENCIAL PARA LOS SISTEMAS DE TRANPORTE DE LA AREA METROPOLITANA DE GUADALAJARA Y CIUDADES MEDIAS DEL ESTADO DE JALISCO (OPD)</t>
  </si>
  <si>
    <t>ARRENDAMIENTO DE AUTOBUSES ELECTRICOS DESTINADOS AL SERVICIO PÚBLICO DE TRASNPORTE DE PASAJEROS (SITEUR) (OPD)</t>
  </si>
  <si>
    <t>SERVICIO DE ARRENDAMIENTO PURO DE MAQUINARIA PESADA, EQUIPO DE CÓMPUTO Y ACCESORIOS PARA LA SECRETARÍA DE AGRICULTURA Y DESARROLLO RURAL (SADER)</t>
  </si>
  <si>
    <t>IMPLEMENTACIÓN E INTEGRACIÓN DE SERVICIO DE IMPRESIÓN DE GAFETE CON FOTOGRAFÍA PARA IDENTIFICACIÓN DE OPERADORES DE VEHÍCULOS DEL SERVICIO PÚBLICO DE TRANSPORTE DEL ESTADO</t>
  </si>
  <si>
    <t>SERVICIO DE IMPRESIÓN DE LICENCIAS PARA CONDUCIR DEL ESTADO DE JALISCO PARA LA SECRETARÍA DE TRANSPORTE</t>
  </si>
  <si>
    <t>ASEGURAMIENTO DEL PARQUE VEHICULAR DEL GOBIERNO DE JALISCO, PODER EJECUTIVO,Y/O DEPENDENCIAS, ORGANISMOS PÚBLICOS DESCENTRALIZADOS O DESCONCENTRADOS (ADMINISTRACIÓN PÚBLICA CENTRALIZADA, INTEGRADA POR LAS DEPENDENCIAS Y ADMINISTRACIÓN  PÚBLICA PARAESTATAL)</t>
  </si>
  <si>
    <t>ARRENDAMIENTO DE AUTOBUSES ELÉCTRICOS DESTINADOS AL SERVICIO PÚBLICO DE TRANSPORTE DE PASAJEROS (SITEUR) (OPD)</t>
  </si>
  <si>
    <t>ACTUALIZACIÓN DE INFRAESTRUCTURA DE LA RED ESTATAL DE RADIOCOMUNICACIÓN (C5)</t>
  </si>
  <si>
    <t xml:space="preserve">SEGURO DE VIDA PARA SERVIDORES PÚBLICOS  EN ACTIVO Y JUBILADOS DEL SUBSISTEMA ESTATAL DE LA SECRETARÍA DE EDUCACIÓN DEL GOBIERNO DE JALISCO </t>
  </si>
  <si>
    <t>ARRENDAMIENTO DE VEHÍCULOS PARA EL GOBIERNO DEL ESTADO DE JALISCO</t>
  </si>
  <si>
    <t>CONTRATACIÓN DEL SERVICIO DE VIGILANCIA PARA DEPENDENCIAS DEL GOBIERNO DE JALISCO Y OPD'S</t>
  </si>
  <si>
    <t xml:space="preserve">CONTRATACIÓN DEL SERVICIO DE VIGILANCIA PARA DEPENDENCIAS DEL GOBIERNO DE JALISCO Y OPD'S </t>
  </si>
  <si>
    <t>ASEGURAMIENTO DE BIENES MUEBLES E INMUEBLES, EFECTIVO, VALORES, RESPONSABILIDAD CIVIL GENERAL, EQUIPO ELECTRÓNICO Y MAQUINARIA PESADA.</t>
  </si>
  <si>
    <t>SISTEMA INTEROPERABLE DE RECAUDO PREFERENCIAL PARA LOS SISTEMAS DE TRANSPORTE DEL ÁREA METROPOLITANA DE GUADALAJARA Y CIUDADES MEDIAS DEL ESTADO DE JALISCO (OPD)</t>
  </si>
  <si>
    <t xml:space="preserve">ARRENDAMIENTO DE VEHÍCULOS ESPECIALES CONSISTENTES EN MAQUINARIA CAMIONES, EQUIPO, CAMIONETAS, MOTOCICLETAS, AMBULANCIAS Y VEHÍCULOS ESPECIALES PARA DEPENDENCIAS Y ENTIDADES DEL PODER EJECUTIVO DEL ESTADO (07 08 09 11 12 16 35 37 38 39) </t>
  </si>
  <si>
    <t>PÓLIZA DE MANTENIMIENTO INTEGRAL DEL SISTEMA DE VIDEOVIGILANCIA DEL ESCUDO URBANO C5</t>
  </si>
  <si>
    <t>PROGRAMA EMERGENTE DE RESCATE MEDIANTE EL CUAL SE OTORGARÁ APOYO ECONÓMICO A LOS PRESTADORES DEL SERVICIO PÚBLICO DE TRANSPORTE EN LA MODALIDAD DE PASAJEROS QUE, COMO PARTE DEL PROGRAMA DE RENOVACIÓN DEL PARQUE VEHICULAR DEL AUTOTRANSPORTE, REALIZARON LA CHATARRIZACIÓN DE UNIDADES QUE CONCLUYERON SU VIDA ÚTIL Y QUE, PARA LA SUSTITUCIÓN, ADQUIRIERON UNIDADES NUEVAS EN EL EJERCICIO FISCAL 2018.</t>
  </si>
  <si>
    <t>ASEGURAMIENTO DE EQUIPO AÉREO 2019-2020 DOLARES</t>
  </si>
  <si>
    <t>SEGURO CATASTRÓFICO PARA EL ESTADO DE JALISCO 2019-2020 DÓLARES</t>
  </si>
  <si>
    <t>ACTUALIZACIÓN Y MANTENIMIENTO DE SOFTWARE MICROSOFT PARA EL GOBIERNO DEL ESTADO DE JALISCO DÓLARES</t>
  </si>
  <si>
    <t>SUMINISTRO Y CONTROL DE COMBUSTIBLE POR MEDIO DE MONEDEROS ELECTRÓNICOS CERTIFICADOS CON CHIP INTEGRADO  (VARIAS UP 02 03 04 05 06 07 08 09 10 11 12 14 16 17 19 35 36 37 39 40 42 46 47)</t>
  </si>
  <si>
    <t>COSMOCOLOR SA DE CV</t>
  </si>
  <si>
    <t>SCRAPS TRADING AND RECYCLING SA DE CV</t>
  </si>
  <si>
    <t>IDEAR ELECTRÓNICA SA DE CV</t>
  </si>
  <si>
    <t>2024</t>
  </si>
  <si>
    <t>13 071</t>
  </si>
  <si>
    <t>NUEVO SISTEMA DE COMPRAS GUBERNAMENTAL</t>
  </si>
  <si>
    <t>EN PROCESO DE LICITACIÓN</t>
  </si>
  <si>
    <t>Diciembre /2021</t>
  </si>
  <si>
    <t>Diciembre /2022</t>
  </si>
  <si>
    <t>SERVICIO DE PREVALIDACIÓN Y GENERACIÓN DE CFDI Y CONSULTA DE COMPROBANTES FISCALES DIGITALES POR INTERNET</t>
  </si>
  <si>
    <t>SISTEMA DE RECAUDO Y CONTROL DEL SISTEMA DE TRANSPORTE DE MI MACRO PERIFÉRICO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</si>
</sst>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Arial"/>
      <family val="2"/>
    </font>
    <font>
      <b/>
      <sz val="11"/>
      <color theme="1"/>
      <name val="Arial"/>
      <family val="2"/>
    </font>
    <font>
      <sz val="8"/>
      <color theme="1"/>
      <name val="Arial"/>
      <family val="2"/>
    </font>
    <font>
      <b/>
      <sz val="8"/>
      <color theme="1"/>
      <name val="Arial"/>
      <family val="2"/>
    </font>
    <font>
      <b/>
      <sz val="10"/>
      <color theme="1"/>
      <name val="Arial"/>
      <family val="2"/>
    </font>
    <font>
      <b/>
      <sz val="9"/>
      <color theme="1"/>
      <name val="Arial"/>
      <family val="2"/>
    </font>
    <font>
      <sz val="9"/>
      <color theme="1"/>
      <name val="Arial"/>
      <family val="2"/>
    </font>
    <font>
      <b/>
      <sz val="9"/>
      <color rgb="FFFF0000"/>
      <name val="Arial"/>
      <family val="2"/>
    </font>
    <font>
      <b/>
      <sz val="8"/>
      <color theme="0"/>
      <name val="Arial"/>
      <family val="2"/>
    </font>
    <font>
      <sz val="8"/>
      <color theme="0"/>
      <name val="Arial"/>
      <family val="2"/>
    </font>
  </fonts>
  <fills count="5">
    <fill>
      <patternFill patternType="none"/>
    </fill>
    <fill>
      <patternFill patternType="gray125"/>
    </fill>
    <fill>
      <patternFill patternType="solid">
        <fgColor theme="1"/>
        <bgColor indexed="64"/>
      </patternFill>
    </fill>
    <fill>
      <patternFill patternType="solid">
        <fgColor theme="4" tint="0.39997558519241921"/>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rgb="FF000000"/>
      </right>
      <top style="thin">
        <color indexed="64"/>
      </top>
      <bottom/>
      <diagonal/>
    </border>
    <border>
      <left style="thin">
        <color rgb="FF000000"/>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s>
  <cellStyleXfs count="2">
    <xf numFmtId="0" fontId="0" fillId="0" borderId="0"/>
    <xf numFmtId="0" fontId="1" fillId="0" borderId="0"/>
  </cellStyleXfs>
  <cellXfs count="101">
    <xf numFmtId="0" fontId="0" fillId="0" borderId="0" xfId="0"/>
    <xf numFmtId="0" fontId="3" fillId="0" borderId="0" xfId="0" applyFont="1" applyBorder="1" applyAlignment="1">
      <alignment vertical="center"/>
    </xf>
    <xf numFmtId="4" fontId="3" fillId="0" borderId="0" xfId="0" applyNumberFormat="1" applyFont="1" applyAlignment="1">
      <alignment horizontal="right" vertical="center"/>
    </xf>
    <xf numFmtId="14" fontId="3"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4" fontId="5" fillId="0" borderId="0" xfId="0" applyNumberFormat="1" applyFont="1" applyAlignment="1">
      <alignment horizontal="right" vertical="center"/>
    </xf>
    <xf numFmtId="0" fontId="8" fillId="0" borderId="0" xfId="0" applyFont="1" applyAlignment="1">
      <alignment horizontal="center" vertical="center"/>
    </xf>
    <xf numFmtId="0" fontId="3" fillId="0" borderId="0" xfId="0" applyFont="1" applyFill="1" applyBorder="1" applyAlignment="1">
      <alignment vertical="center"/>
    </xf>
    <xf numFmtId="4" fontId="3" fillId="0" borderId="0" xfId="0" applyNumberFormat="1" applyFont="1" applyFill="1" applyBorder="1" applyAlignment="1">
      <alignment horizontal="right" vertical="center"/>
    </xf>
    <xf numFmtId="49" fontId="3"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wrapText="1"/>
    </xf>
    <xf numFmtId="4" fontId="3" fillId="0" borderId="1" xfId="0" applyNumberFormat="1" applyFont="1" applyFill="1" applyBorder="1" applyAlignment="1">
      <alignment vertical="center"/>
    </xf>
    <xf numFmtId="14"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4" fontId="3" fillId="0" borderId="1" xfId="0" applyNumberFormat="1" applyFont="1" applyFill="1" applyBorder="1" applyAlignment="1">
      <alignment horizontal="right" vertical="center"/>
    </xf>
    <xf numFmtId="0" fontId="4" fillId="0" borderId="0" xfId="1" applyFont="1" applyBorder="1" applyAlignment="1">
      <alignment horizontal="center" vertical="center" wrapText="1"/>
    </xf>
    <xf numFmtId="4" fontId="3" fillId="0" borderId="0" xfId="0" applyNumberFormat="1" applyFont="1" applyFill="1" applyAlignment="1">
      <alignment horizontal="right" vertical="center"/>
    </xf>
    <xf numFmtId="0" fontId="4" fillId="0" borderId="0" xfId="1" applyFont="1" applyAlignment="1">
      <alignment horizontal="center" vertical="center"/>
    </xf>
    <xf numFmtId="0" fontId="6" fillId="0" borderId="0" xfId="0" applyFont="1" applyFill="1" applyAlignment="1">
      <alignment vertical="center" wrapText="1"/>
    </xf>
    <xf numFmtId="0" fontId="4" fillId="0" borderId="0" xfId="0" applyFont="1" applyFill="1" applyAlignment="1">
      <alignment vertical="center" wrapText="1"/>
    </xf>
    <xf numFmtId="49" fontId="3" fillId="0" borderId="1" xfId="0" applyNumberFormat="1" applyFont="1" applyBorder="1" applyAlignment="1">
      <alignment horizontal="center" vertical="center"/>
    </xf>
    <xf numFmtId="4" fontId="3" fillId="3" borderId="1" xfId="0" applyNumberFormat="1" applyFont="1" applyFill="1" applyBorder="1" applyAlignment="1">
      <alignment horizontal="right" vertical="center"/>
    </xf>
    <xf numFmtId="49" fontId="3"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3" fillId="0" borderId="1" xfId="0" applyFont="1" applyFill="1" applyBorder="1" applyAlignment="1">
      <alignment horizontal="center" vertical="center"/>
    </xf>
    <xf numFmtId="49" fontId="4" fillId="3"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3" fontId="3" fillId="0" borderId="11" xfId="1" applyNumberFormat="1" applyFont="1" applyBorder="1" applyAlignment="1">
      <alignment horizontal="right" vertical="center" wrapText="1"/>
    </xf>
    <xf numFmtId="3" fontId="2" fillId="0" borderId="2" xfId="1" applyNumberFormat="1" applyFont="1" applyBorder="1" applyAlignment="1">
      <alignment horizontal="right" vertical="center" wrapText="1"/>
    </xf>
    <xf numFmtId="3" fontId="3" fillId="0" borderId="11" xfId="1" applyNumberFormat="1" applyFont="1" applyFill="1" applyBorder="1" applyAlignment="1">
      <alignment horizontal="right" vertical="center" wrapText="1"/>
    </xf>
    <xf numFmtId="0" fontId="7"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4" fontId="9" fillId="2" borderId="2" xfId="1" applyNumberFormat="1" applyFont="1" applyFill="1" applyBorder="1" applyAlignment="1">
      <alignment horizontal="center" vertical="center" wrapText="1"/>
    </xf>
    <xf numFmtId="0" fontId="8" fillId="0" borderId="0" xfId="0" applyFont="1" applyAlignment="1">
      <alignment horizontal="left" vertical="center"/>
    </xf>
    <xf numFmtId="0" fontId="4" fillId="4" borderId="0" xfId="1" applyFont="1" applyFill="1" applyAlignment="1">
      <alignment horizontal="right" vertical="center"/>
    </xf>
    <xf numFmtId="4" fontId="4" fillId="4" borderId="0" xfId="1" applyNumberFormat="1" applyFont="1" applyFill="1" applyAlignment="1">
      <alignment horizontal="right" vertical="center"/>
    </xf>
    <xf numFmtId="3" fontId="4" fillId="0" borderId="2" xfId="1" applyNumberFormat="1" applyFont="1" applyBorder="1" applyAlignment="1">
      <alignment horizontal="right" vertical="center" wrapText="1"/>
    </xf>
    <xf numFmtId="0" fontId="3" fillId="0" borderId="0" xfId="0" applyFont="1" applyFill="1" applyBorder="1" applyAlignment="1">
      <alignment horizontal="left" vertical="center" wrapText="1"/>
    </xf>
    <xf numFmtId="49" fontId="3" fillId="0" borderId="0" xfId="0" applyNumberFormat="1" applyFont="1" applyBorder="1" applyAlignment="1">
      <alignment horizontal="center" vertical="center"/>
    </xf>
    <xf numFmtId="14" fontId="3" fillId="0" borderId="0" xfId="0" applyNumberFormat="1" applyFont="1" applyFill="1" applyBorder="1" applyAlignment="1">
      <alignment horizontal="center" vertical="center"/>
    </xf>
    <xf numFmtId="3" fontId="3" fillId="0" borderId="0" xfId="1" applyNumberFormat="1" applyFont="1" applyBorder="1" applyAlignment="1">
      <alignment horizontal="right"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left" vertical="center" wrapText="1"/>
    </xf>
    <xf numFmtId="4" fontId="9" fillId="2" borderId="2" xfId="1" applyNumberFormat="1" applyFont="1" applyFill="1" applyBorder="1" applyAlignment="1">
      <alignment horizontal="center" vertical="center" wrapText="1"/>
    </xf>
    <xf numFmtId="14" fontId="3" fillId="0" borderId="0" xfId="0" applyNumberFormat="1" applyFont="1" applyAlignment="1">
      <alignment horizontal="center" vertical="center"/>
    </xf>
    <xf numFmtId="14" fontId="10" fillId="0" borderId="0" xfId="0" applyNumberFormat="1" applyFont="1" applyAlignment="1">
      <alignment horizontal="center" vertical="center"/>
    </xf>
    <xf numFmtId="4" fontId="10" fillId="0" borderId="0" xfId="0" applyNumberFormat="1" applyFont="1" applyAlignment="1">
      <alignment horizontal="right" vertical="center"/>
    </xf>
    <xf numFmtId="3" fontId="3" fillId="0" borderId="11" xfId="1" applyNumberFormat="1" applyFont="1" applyBorder="1" applyAlignment="1">
      <alignment horizontal="right" vertical="center" wrapText="1"/>
    </xf>
    <xf numFmtId="3" fontId="3" fillId="0" borderId="11" xfId="1" applyNumberFormat="1" applyFont="1" applyBorder="1" applyAlignment="1">
      <alignment horizontal="right" vertical="center" wrapText="1"/>
    </xf>
    <xf numFmtId="0" fontId="5" fillId="0" borderId="0" xfId="1" applyFont="1" applyAlignment="1">
      <alignment horizontal="center" vertical="center"/>
    </xf>
    <xf numFmtId="3" fontId="3" fillId="0" borderId="12" xfId="1" applyNumberFormat="1" applyFont="1" applyBorder="1" applyAlignment="1">
      <alignment horizontal="right" vertical="center" wrapText="1"/>
    </xf>
    <xf numFmtId="3" fontId="3" fillId="0" borderId="13" xfId="1" applyNumberFormat="1" applyFont="1" applyBorder="1" applyAlignment="1">
      <alignment horizontal="right" vertical="center" wrapText="1"/>
    </xf>
    <xf numFmtId="3" fontId="3" fillId="0" borderId="14" xfId="1" applyNumberFormat="1" applyFont="1" applyBorder="1" applyAlignment="1">
      <alignment horizontal="right" vertical="center" wrapText="1"/>
    </xf>
    <xf numFmtId="4" fontId="3" fillId="0" borderId="8" xfId="0" applyNumberFormat="1" applyFont="1" applyFill="1" applyBorder="1" applyAlignment="1">
      <alignment horizontal="center" vertical="center"/>
    </xf>
    <xf numFmtId="4" fontId="3" fillId="0" borderId="9"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4" fontId="3" fillId="0" borderId="8" xfId="0" applyNumberFormat="1" applyFont="1" applyFill="1" applyBorder="1" applyAlignment="1">
      <alignment horizontal="right" vertical="center"/>
    </xf>
    <xf numFmtId="4" fontId="3" fillId="0" borderId="10" xfId="0" applyNumberFormat="1" applyFont="1" applyFill="1" applyBorder="1" applyAlignment="1">
      <alignment horizontal="right" vertical="center"/>
    </xf>
    <xf numFmtId="4" fontId="3" fillId="0" borderId="9" xfId="0" applyNumberFormat="1" applyFont="1" applyFill="1" applyBorder="1" applyAlignment="1">
      <alignment horizontal="right" vertical="center"/>
    </xf>
    <xf numFmtId="4" fontId="9" fillId="2" borderId="0" xfId="1" applyNumberFormat="1" applyFont="1" applyFill="1" applyBorder="1" applyAlignment="1">
      <alignment horizontal="center" vertical="center" wrapText="1"/>
    </xf>
    <xf numFmtId="4" fontId="9" fillId="2" borderId="2" xfId="1" applyNumberFormat="1" applyFont="1" applyFill="1" applyBorder="1" applyAlignment="1">
      <alignment horizontal="center" vertical="center" wrapText="1"/>
    </xf>
    <xf numFmtId="4" fontId="9" fillId="2" borderId="4" xfId="1" applyNumberFormat="1" applyFont="1" applyFill="1" applyBorder="1" applyAlignment="1">
      <alignment horizontal="center" vertical="center" wrapText="1"/>
    </xf>
    <xf numFmtId="49" fontId="9" fillId="2" borderId="4" xfId="1" applyNumberFormat="1" applyFont="1" applyFill="1" applyBorder="1" applyAlignment="1">
      <alignment horizontal="center" vertical="center" wrapText="1"/>
    </xf>
    <xf numFmtId="49" fontId="9" fillId="2" borderId="2" xfId="1" applyNumberFormat="1" applyFont="1" applyFill="1" applyBorder="1" applyAlignment="1">
      <alignment horizontal="center" vertical="center" wrapText="1"/>
    </xf>
    <xf numFmtId="4" fontId="9" fillId="2" borderId="6" xfId="1" applyNumberFormat="1" applyFont="1" applyFill="1" applyBorder="1" applyAlignment="1">
      <alignment horizontal="center" vertical="center" wrapText="1"/>
    </xf>
    <xf numFmtId="4" fontId="9" fillId="2" borderId="5" xfId="1" applyNumberFormat="1" applyFont="1" applyFill="1" applyBorder="1" applyAlignment="1">
      <alignment horizontal="center" vertical="center" wrapText="1"/>
    </xf>
    <xf numFmtId="49" fontId="9" fillId="2" borderId="7" xfId="1" applyNumberFormat="1" applyFont="1" applyFill="1" applyBorder="1" applyAlignment="1">
      <alignment horizontal="center" vertical="center" wrapText="1"/>
    </xf>
    <xf numFmtId="49" fontId="9" fillId="2" borderId="3" xfId="1" applyNumberFormat="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2" xfId="1" applyFont="1" applyFill="1" applyBorder="1" applyAlignment="1">
      <alignment horizontal="center" vertical="center" wrapText="1"/>
    </xf>
    <xf numFmtId="49" fontId="3" fillId="0" borderId="8"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14" fontId="3" fillId="0" borderId="8" xfId="0" applyNumberFormat="1" applyFont="1" applyFill="1" applyBorder="1" applyAlignment="1">
      <alignment horizontal="center" vertical="center"/>
    </xf>
    <xf numFmtId="14" fontId="3" fillId="0" borderId="9"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8" xfId="0" applyFont="1" applyFill="1" applyBorder="1" applyAlignment="1">
      <alignment horizontal="center" vertical="center"/>
    </xf>
    <xf numFmtId="0" fontId="0" fillId="0" borderId="10" xfId="0" applyBorder="1" applyAlignment="1">
      <alignment horizontal="center" vertical="center"/>
    </xf>
    <xf numFmtId="49" fontId="3" fillId="0" borderId="8" xfId="0" applyNumberFormat="1" applyFont="1" applyFill="1"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3" fontId="3" fillId="0" borderId="15" xfId="1" applyNumberFormat="1" applyFont="1" applyBorder="1" applyAlignment="1">
      <alignment horizontal="right" vertical="center" wrapText="1"/>
    </xf>
    <xf numFmtId="3" fontId="3" fillId="0" borderId="16" xfId="1" applyNumberFormat="1" applyFont="1" applyBorder="1" applyAlignment="1">
      <alignment horizontal="right" vertical="center" wrapText="1"/>
    </xf>
    <xf numFmtId="14" fontId="3" fillId="0" borderId="0" xfId="0" applyNumberFormat="1" applyFont="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CONTROL%20PRESUPUESTAL/2021/MULTIANUALES/NUEVO%202022/Pesos%20y%20D&#243;lares%20con%20claves%20pptales%20con%20lo%20de%20ADM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ve"/>
      <sheetName val="clave mod"/>
      <sheetName val="TD"/>
      <sheetName val="BASE"/>
      <sheetName val="POR CONTRATO"/>
      <sheetName val="13.b pesos"/>
      <sheetName val="POR CONTRATO Clave Avance"/>
      <sheetName val="Formato 2022"/>
      <sheetName val="POR CONTRATO 1"/>
      <sheetName val="Anuales"/>
      <sheetName val="Anuales 03"/>
      <sheetName val="Formato 2022 (con mod 23.07.21)"/>
      <sheetName val="AVANCE 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81">
          <cell r="B381" t="str">
            <v>IDEAR ELECTRÓNICA</v>
          </cell>
          <cell r="F381" t="str">
            <v>SISTEMA DE RECAUDO Y CONTROL DEL SISTEMA DE TRANSPORTE DE MI MACRO PERIFÉRICO</v>
          </cell>
          <cell r="H381">
            <v>45460</v>
          </cell>
          <cell r="I381">
            <v>76010000</v>
          </cell>
          <cell r="R381">
            <v>185429091.35000002</v>
          </cell>
        </row>
        <row r="383">
          <cell r="A383" t="str">
            <v>S/N</v>
          </cell>
          <cell r="F383" t="str">
            <v>SERVICIO DE PREVALIDACIÓN Y GENERACIÓN DE CFDI Y CONSULTA DE COMPROBANTES FISCALES DIGITALES POR INTERNET</v>
          </cell>
          <cell r="G383">
            <v>44485</v>
          </cell>
          <cell r="H383">
            <v>44849</v>
          </cell>
          <cell r="I383">
            <v>600000</v>
          </cell>
          <cell r="R383">
            <v>3223200</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showGridLines="0" zoomScaleNormal="100" workbookViewId="0">
      <selection activeCell="D29" sqref="D29"/>
    </sheetView>
  </sheetViews>
  <sheetFormatPr baseColWidth="10" defaultColWidth="11.5703125" defaultRowHeight="11.25" outlineLevelRow="2" x14ac:dyDescent="0.25"/>
  <cols>
    <col min="1" max="1" width="3.5703125" style="5" customWidth="1"/>
    <col min="2" max="2" width="5.28515625" style="5" bestFit="1" customWidth="1"/>
    <col min="3" max="4" width="30.7109375" style="6" customWidth="1"/>
    <col min="5" max="5" width="8.140625" style="5" customWidth="1"/>
    <col min="6" max="6" width="14.42578125" style="4" customWidth="1"/>
    <col min="7" max="8" width="10.140625" style="3" customWidth="1"/>
    <col min="9" max="9" width="12.140625" style="2" customWidth="1"/>
    <col min="10" max="10" width="11.7109375" style="2" customWidth="1"/>
    <col min="11" max="12" width="14.85546875" style="2" bestFit="1" customWidth="1"/>
    <col min="13" max="13" width="11.7109375" style="2" customWidth="1"/>
    <col min="14" max="14" width="10.85546875" style="2" bestFit="1" customWidth="1"/>
    <col min="15" max="16384" width="11.5703125" style="1"/>
  </cols>
  <sheetData>
    <row r="1" spans="1:14" ht="15" customHeight="1" x14ac:dyDescent="0.3">
      <c r="A1" s="57" t="s">
        <v>31</v>
      </c>
      <c r="B1" s="57"/>
      <c r="C1" s="57"/>
      <c r="D1" s="57"/>
      <c r="E1" s="57"/>
      <c r="F1" s="57"/>
      <c r="G1" s="57"/>
      <c r="H1" s="57"/>
      <c r="I1" s="57"/>
      <c r="J1" s="57"/>
      <c r="K1" s="57"/>
      <c r="L1" s="57"/>
      <c r="M1" s="57"/>
      <c r="N1" s="57"/>
    </row>
    <row r="2" spans="1:14" ht="15" customHeight="1" x14ac:dyDescent="0.3">
      <c r="A2" s="57" t="s">
        <v>30</v>
      </c>
      <c r="B2" s="57"/>
      <c r="C2" s="57"/>
      <c r="D2" s="57"/>
      <c r="E2" s="57"/>
      <c r="F2" s="57"/>
      <c r="G2" s="57"/>
      <c r="H2" s="57"/>
      <c r="I2" s="57"/>
      <c r="J2" s="57"/>
      <c r="K2" s="57"/>
      <c r="L2" s="57"/>
      <c r="M2" s="57"/>
      <c r="N2" s="57"/>
    </row>
    <row r="3" spans="1:14" ht="15" customHeight="1" x14ac:dyDescent="0.25">
      <c r="A3" s="57" t="s">
        <v>191</v>
      </c>
      <c r="B3" s="57"/>
      <c r="C3" s="57"/>
      <c r="D3" s="57"/>
      <c r="E3" s="57"/>
      <c r="F3" s="57"/>
      <c r="G3" s="57"/>
      <c r="H3" s="57"/>
      <c r="I3" s="57"/>
      <c r="J3" s="57"/>
      <c r="K3" s="57"/>
      <c r="L3" s="57"/>
      <c r="M3" s="57"/>
      <c r="N3" s="57"/>
    </row>
    <row r="4" spans="1:14" ht="10.5" x14ac:dyDescent="0.3">
      <c r="F4" s="22"/>
      <c r="K4" s="21"/>
    </row>
    <row r="5" spans="1:14" ht="10.5" x14ac:dyDescent="0.3">
      <c r="C5" s="24"/>
      <c r="F5" s="22"/>
      <c r="J5" s="41" t="s">
        <v>193</v>
      </c>
      <c r="K5" s="42">
        <f>K6+K64</f>
        <v>2782628273.1754022</v>
      </c>
      <c r="L5" s="42">
        <f>L6+L64</f>
        <v>3315362559.8313432</v>
      </c>
      <c r="M5" s="42">
        <f>K5-L5</f>
        <v>-532734286.65594101</v>
      </c>
    </row>
    <row r="6" spans="1:14" ht="10.5" x14ac:dyDescent="0.3">
      <c r="F6" s="22"/>
      <c r="K6" s="43">
        <f>+SUBTOTAL(9,K9:K53)</f>
        <v>2511873777.1909423</v>
      </c>
      <c r="L6" s="43">
        <f>+SUBTOTAL(9,L9:L53)</f>
        <v>3050751557.1993432</v>
      </c>
      <c r="M6" s="43">
        <f t="shared" ref="M6:N6" si="0">+SUBTOTAL(9,M9:M53)</f>
        <v>1826551385.8861425</v>
      </c>
      <c r="N6" s="43">
        <f t="shared" si="0"/>
        <v>1129049661.2081747</v>
      </c>
    </row>
    <row r="7" spans="1:14" s="20" customFormat="1" ht="17.649999999999999" customHeight="1" x14ac:dyDescent="0.25">
      <c r="A7" s="74" t="s">
        <v>194</v>
      </c>
      <c r="B7" s="74" t="s">
        <v>29</v>
      </c>
      <c r="C7" s="76" t="s">
        <v>28</v>
      </c>
      <c r="D7" s="76" t="s">
        <v>27</v>
      </c>
      <c r="E7" s="70" t="s">
        <v>26</v>
      </c>
      <c r="F7" s="70" t="s">
        <v>25</v>
      </c>
      <c r="G7" s="72" t="s">
        <v>24</v>
      </c>
      <c r="H7" s="73"/>
      <c r="I7" s="69" t="s">
        <v>23</v>
      </c>
      <c r="J7" s="69" t="s">
        <v>22</v>
      </c>
      <c r="K7" s="69" t="s">
        <v>21</v>
      </c>
      <c r="L7" s="67" t="s">
        <v>20</v>
      </c>
      <c r="M7" s="67" t="s">
        <v>190</v>
      </c>
      <c r="N7" s="67" t="s">
        <v>189</v>
      </c>
    </row>
    <row r="8" spans="1:14" s="20" customFormat="1" ht="21.6" customHeight="1" x14ac:dyDescent="0.25">
      <c r="A8" s="75"/>
      <c r="B8" s="75"/>
      <c r="C8" s="77"/>
      <c r="D8" s="77"/>
      <c r="E8" s="71"/>
      <c r="F8" s="71"/>
      <c r="G8" s="39" t="s">
        <v>19</v>
      </c>
      <c r="H8" s="39" t="s">
        <v>18</v>
      </c>
      <c r="I8" s="68"/>
      <c r="J8" s="68"/>
      <c r="K8" s="68"/>
      <c r="L8" s="68"/>
      <c r="M8" s="68"/>
      <c r="N8" s="68"/>
    </row>
    <row r="9" spans="1:14" s="9" customFormat="1" ht="63.95" customHeight="1" outlineLevel="2" x14ac:dyDescent="0.25">
      <c r="A9" s="17" t="s">
        <v>17</v>
      </c>
      <c r="B9" s="17" t="s">
        <v>166</v>
      </c>
      <c r="C9" s="31" t="s">
        <v>212</v>
      </c>
      <c r="D9" s="31" t="s">
        <v>187</v>
      </c>
      <c r="E9" s="17" t="s">
        <v>186</v>
      </c>
      <c r="F9" s="16" t="s">
        <v>185</v>
      </c>
      <c r="G9" s="15">
        <v>44169</v>
      </c>
      <c r="H9" s="15">
        <v>44926</v>
      </c>
      <c r="I9" s="19">
        <v>207813712.84999999</v>
      </c>
      <c r="J9" s="33">
        <v>0</v>
      </c>
      <c r="K9" s="33">
        <f>I9/2</f>
        <v>103906856.425</v>
      </c>
      <c r="L9" s="33">
        <v>103906856.425</v>
      </c>
      <c r="M9" s="33">
        <v>0</v>
      </c>
      <c r="N9" s="33">
        <v>0</v>
      </c>
    </row>
    <row r="10" spans="1:14" s="9" customFormat="1" ht="40.700000000000003" customHeight="1" outlineLevel="2" x14ac:dyDescent="0.25">
      <c r="A10" s="17" t="s">
        <v>13</v>
      </c>
      <c r="B10" s="17" t="s">
        <v>7</v>
      </c>
      <c r="C10" s="31" t="s">
        <v>184</v>
      </c>
      <c r="D10" s="31" t="s">
        <v>183</v>
      </c>
      <c r="E10" s="29">
        <v>2182</v>
      </c>
      <c r="F10" s="16" t="s">
        <v>182</v>
      </c>
      <c r="G10" s="15">
        <v>44166</v>
      </c>
      <c r="H10" s="15">
        <v>45631</v>
      </c>
      <c r="I10" s="19">
        <v>259840000</v>
      </c>
      <c r="J10" s="33">
        <v>64960000</v>
      </c>
      <c r="K10" s="33">
        <v>97440000</v>
      </c>
      <c r="L10" s="33">
        <v>58464000</v>
      </c>
      <c r="M10" s="33">
        <v>25984000</v>
      </c>
      <c r="N10" s="33">
        <v>12992000</v>
      </c>
    </row>
    <row r="11" spans="1:14" s="9" customFormat="1" ht="18" customHeight="1" outlineLevel="2" x14ac:dyDescent="0.25">
      <c r="A11" s="17" t="s">
        <v>7</v>
      </c>
      <c r="B11" s="17" t="s">
        <v>7</v>
      </c>
      <c r="C11" s="18" t="s">
        <v>192</v>
      </c>
      <c r="D11" s="31" t="s">
        <v>3</v>
      </c>
      <c r="E11" s="29">
        <v>2182</v>
      </c>
      <c r="F11" s="16" t="s">
        <v>3</v>
      </c>
      <c r="G11" s="15" t="s">
        <v>45</v>
      </c>
      <c r="H11" s="15" t="s">
        <v>45</v>
      </c>
      <c r="I11" s="19" t="s">
        <v>45</v>
      </c>
      <c r="J11" s="33" t="s">
        <v>45</v>
      </c>
      <c r="K11" s="33" t="s">
        <v>45</v>
      </c>
      <c r="L11" s="33">
        <v>60000000</v>
      </c>
      <c r="M11" s="33">
        <v>0</v>
      </c>
      <c r="N11" s="33">
        <v>0</v>
      </c>
    </row>
    <row r="12" spans="1:14" s="9" customFormat="1" ht="15.75" customHeight="1" outlineLevel="2" x14ac:dyDescent="0.3">
      <c r="A12" s="17" t="s">
        <v>7</v>
      </c>
      <c r="B12" s="17" t="s">
        <v>179</v>
      </c>
      <c r="C12" s="31" t="s">
        <v>178</v>
      </c>
      <c r="D12" s="31" t="s">
        <v>181</v>
      </c>
      <c r="E12" s="17" t="s">
        <v>66</v>
      </c>
      <c r="F12" s="16" t="s">
        <v>180</v>
      </c>
      <c r="G12" s="15">
        <v>44440</v>
      </c>
      <c r="H12" s="15">
        <v>44620</v>
      </c>
      <c r="I12" s="19">
        <v>561708.74879999994</v>
      </c>
      <c r="J12" s="35">
        <v>124824.16639999999</v>
      </c>
      <c r="K12" s="35">
        <v>374472.49919999996</v>
      </c>
      <c r="L12" s="35">
        <v>62412.083199999994</v>
      </c>
      <c r="M12" s="35">
        <v>0</v>
      </c>
      <c r="N12" s="35">
        <v>0</v>
      </c>
    </row>
    <row r="13" spans="1:14" s="9" customFormat="1" ht="25.5" customHeight="1" outlineLevel="2" x14ac:dyDescent="0.3">
      <c r="A13" s="17" t="s">
        <v>166</v>
      </c>
      <c r="B13" s="17" t="s">
        <v>179</v>
      </c>
      <c r="C13" s="31" t="s">
        <v>178</v>
      </c>
      <c r="D13" s="31" t="s">
        <v>177</v>
      </c>
      <c r="E13" s="17" t="s">
        <v>66</v>
      </c>
      <c r="F13" s="16" t="s">
        <v>176</v>
      </c>
      <c r="G13" s="15">
        <v>44046</v>
      </c>
      <c r="H13" s="15">
        <v>44410</v>
      </c>
      <c r="I13" s="19">
        <v>139200</v>
      </c>
      <c r="J13" s="35">
        <v>46400</v>
      </c>
      <c r="K13" s="35">
        <v>92800</v>
      </c>
      <c r="L13" s="35">
        <v>0</v>
      </c>
      <c r="M13" s="35">
        <v>0</v>
      </c>
      <c r="N13" s="35">
        <v>0</v>
      </c>
    </row>
    <row r="14" spans="1:14" s="9" customFormat="1" ht="20.25" customHeight="1" outlineLevel="2" x14ac:dyDescent="0.25">
      <c r="A14" s="78" t="s">
        <v>175</v>
      </c>
      <c r="B14" s="78" t="s">
        <v>146</v>
      </c>
      <c r="C14" s="87" t="s">
        <v>206</v>
      </c>
      <c r="D14" s="87" t="s">
        <v>144</v>
      </c>
      <c r="E14" s="17" t="s">
        <v>165</v>
      </c>
      <c r="F14" s="81" t="s">
        <v>143</v>
      </c>
      <c r="G14" s="84">
        <v>43509</v>
      </c>
      <c r="H14" s="84">
        <v>45565</v>
      </c>
      <c r="I14" s="61">
        <v>3634047329.9000001</v>
      </c>
      <c r="J14" s="58">
        <v>1146778699.0999999</v>
      </c>
      <c r="K14" s="33">
        <v>2589414.6</v>
      </c>
      <c r="L14" s="33">
        <v>2589414.6</v>
      </c>
      <c r="M14" s="33">
        <v>2589414.6</v>
      </c>
      <c r="N14" s="33">
        <v>497453726.16000003</v>
      </c>
    </row>
    <row r="15" spans="1:14" s="9" customFormat="1" ht="23.25" customHeight="1" outlineLevel="2" x14ac:dyDescent="0.25">
      <c r="A15" s="79"/>
      <c r="B15" s="79"/>
      <c r="C15" s="88"/>
      <c r="D15" s="88"/>
      <c r="E15" s="17" t="s">
        <v>155</v>
      </c>
      <c r="F15" s="82"/>
      <c r="G15" s="85"/>
      <c r="H15" s="85"/>
      <c r="I15" s="62"/>
      <c r="J15" s="59"/>
      <c r="K15" s="33">
        <v>2589414.6</v>
      </c>
      <c r="L15" s="33">
        <v>3393603.12</v>
      </c>
      <c r="M15" s="33">
        <v>3393603.12</v>
      </c>
      <c r="N15" s="33">
        <v>0</v>
      </c>
    </row>
    <row r="16" spans="1:14" s="9" customFormat="1" ht="45.95" customHeight="1" outlineLevel="2" x14ac:dyDescent="0.25">
      <c r="A16" s="80"/>
      <c r="B16" s="80"/>
      <c r="C16" s="89"/>
      <c r="D16" s="89"/>
      <c r="E16" s="17" t="s">
        <v>140</v>
      </c>
      <c r="F16" s="83"/>
      <c r="G16" s="86"/>
      <c r="H16" s="86"/>
      <c r="I16" s="63"/>
      <c r="J16" s="60"/>
      <c r="K16" s="33">
        <v>2589414.6</v>
      </c>
      <c r="L16" s="33">
        <v>657288617.15999997</v>
      </c>
      <c r="M16" s="33">
        <v>657288617.15999997</v>
      </c>
      <c r="N16" s="33">
        <v>0</v>
      </c>
    </row>
    <row r="17" spans="1:14" s="9" customFormat="1" ht="54" customHeight="1" outlineLevel="2" x14ac:dyDescent="0.25">
      <c r="A17" s="17" t="s">
        <v>174</v>
      </c>
      <c r="B17" s="17" t="s">
        <v>12</v>
      </c>
      <c r="C17" s="31" t="s">
        <v>173</v>
      </c>
      <c r="D17" s="31" t="s">
        <v>141</v>
      </c>
      <c r="E17" s="17" t="s">
        <v>165</v>
      </c>
      <c r="F17" s="16" t="s">
        <v>172</v>
      </c>
      <c r="G17" s="15">
        <v>43726</v>
      </c>
      <c r="H17" s="15">
        <v>45293</v>
      </c>
      <c r="I17" s="19">
        <v>167100084.52000001</v>
      </c>
      <c r="J17" s="33">
        <v>44810089</v>
      </c>
      <c r="K17" s="33">
        <v>40763331.840000004</v>
      </c>
      <c r="L17" s="33">
        <v>40763331.840000004</v>
      </c>
      <c r="M17" s="33">
        <v>40763331.840000004</v>
      </c>
      <c r="N17" s="33">
        <v>0</v>
      </c>
    </row>
    <row r="18" spans="1:14" s="9" customFormat="1" ht="102.75" customHeight="1" outlineLevel="2" x14ac:dyDescent="0.25">
      <c r="A18" s="17" t="s">
        <v>171</v>
      </c>
      <c r="B18" s="17" t="s">
        <v>12</v>
      </c>
      <c r="C18" s="31" t="s">
        <v>170</v>
      </c>
      <c r="D18" s="31" t="s">
        <v>169</v>
      </c>
      <c r="E18" s="17" t="s">
        <v>165</v>
      </c>
      <c r="F18" s="16" t="s">
        <v>168</v>
      </c>
      <c r="G18" s="15">
        <v>44197</v>
      </c>
      <c r="H18" s="15">
        <v>44926</v>
      </c>
      <c r="I18" s="19">
        <f>L18+K18</f>
        <v>74990562.959999993</v>
      </c>
      <c r="J18" s="33">
        <v>0</v>
      </c>
      <c r="K18" s="33">
        <v>37495281.479999997</v>
      </c>
      <c r="L18" s="33">
        <v>37495281.479999997</v>
      </c>
      <c r="M18" s="33">
        <v>0</v>
      </c>
      <c r="N18" s="33">
        <v>0</v>
      </c>
    </row>
    <row r="19" spans="1:14" s="9" customFormat="1" ht="22.5" outlineLevel="2" x14ac:dyDescent="0.25">
      <c r="A19" s="17" t="s">
        <v>167</v>
      </c>
      <c r="B19" s="17" t="s">
        <v>166</v>
      </c>
      <c r="C19" s="31" t="s">
        <v>201</v>
      </c>
      <c r="D19" s="31" t="s">
        <v>3</v>
      </c>
      <c r="E19" s="17" t="s">
        <v>165</v>
      </c>
      <c r="F19" s="16" t="s">
        <v>3</v>
      </c>
      <c r="G19" s="15" t="s">
        <v>45</v>
      </c>
      <c r="H19" s="15" t="s">
        <v>45</v>
      </c>
      <c r="I19" s="19">
        <v>0</v>
      </c>
      <c r="J19" s="33">
        <v>0</v>
      </c>
      <c r="K19" s="33">
        <v>0</v>
      </c>
      <c r="L19" s="33">
        <v>44000000</v>
      </c>
      <c r="M19" s="33">
        <v>0</v>
      </c>
      <c r="N19" s="33">
        <v>0</v>
      </c>
    </row>
    <row r="20" spans="1:14" s="9" customFormat="1" ht="22.5" outlineLevel="2" x14ac:dyDescent="0.25">
      <c r="A20" s="17" t="s">
        <v>146</v>
      </c>
      <c r="B20" s="17" t="s">
        <v>12</v>
      </c>
      <c r="C20" s="31" t="s">
        <v>202</v>
      </c>
      <c r="D20" s="31" t="s">
        <v>141</v>
      </c>
      <c r="E20" s="17" t="s">
        <v>165</v>
      </c>
      <c r="F20" s="16" t="s">
        <v>164</v>
      </c>
      <c r="G20" s="15">
        <v>44274</v>
      </c>
      <c r="H20" s="15">
        <v>45413</v>
      </c>
      <c r="I20" s="19">
        <f>107836911.53</f>
        <v>107836911.53</v>
      </c>
      <c r="J20" s="33">
        <v>0</v>
      </c>
      <c r="K20" s="33">
        <f>24255557.47</f>
        <v>24255557.469999999</v>
      </c>
      <c r="L20" s="33">
        <v>35820936.600000001</v>
      </c>
      <c r="M20" s="33">
        <v>35820936.600000001</v>
      </c>
      <c r="N20" s="33">
        <v>11939480.359999999</v>
      </c>
    </row>
    <row r="21" spans="1:14" s="9" customFormat="1" ht="25.15" customHeight="1" outlineLevel="2" x14ac:dyDescent="0.25">
      <c r="A21" s="78" t="s">
        <v>63</v>
      </c>
      <c r="B21" s="78" t="s">
        <v>12</v>
      </c>
      <c r="C21" s="87" t="s">
        <v>153</v>
      </c>
      <c r="D21" s="87" t="s">
        <v>152</v>
      </c>
      <c r="E21" s="17" t="s">
        <v>155</v>
      </c>
      <c r="F21" s="93" t="s">
        <v>150</v>
      </c>
      <c r="G21" s="15">
        <v>43712</v>
      </c>
      <c r="H21" s="15">
        <v>45260</v>
      </c>
      <c r="I21" s="64">
        <v>490523428.31999999</v>
      </c>
      <c r="J21" s="58">
        <f>17894437.86+123386689.08</f>
        <v>141281126.94</v>
      </c>
      <c r="K21" s="33">
        <v>66790441.965600006</v>
      </c>
      <c r="L21" s="33">
        <v>65996384.45040001</v>
      </c>
      <c r="M21" s="33">
        <v>56465730.9252</v>
      </c>
      <c r="N21" s="33">
        <v>0</v>
      </c>
    </row>
    <row r="22" spans="1:14" s="9" customFormat="1" ht="28.5" customHeight="1" outlineLevel="2" x14ac:dyDescent="0.25">
      <c r="A22" s="80"/>
      <c r="B22" s="80"/>
      <c r="C22" s="89"/>
      <c r="D22" s="89"/>
      <c r="E22" s="17" t="s">
        <v>151</v>
      </c>
      <c r="F22" s="94"/>
      <c r="G22" s="15">
        <v>43712</v>
      </c>
      <c r="H22" s="15">
        <v>45260</v>
      </c>
      <c r="I22" s="65"/>
      <c r="J22" s="60"/>
      <c r="K22" s="33">
        <v>55670164.270000003</v>
      </c>
      <c r="L22" s="33">
        <v>56219142.309600003</v>
      </c>
      <c r="M22" s="33">
        <v>48100437.454800002</v>
      </c>
      <c r="N22" s="33">
        <v>0</v>
      </c>
    </row>
    <row r="23" spans="1:14" s="9" customFormat="1" ht="30.75" customHeight="1" outlineLevel="2" x14ac:dyDescent="0.25">
      <c r="A23" s="95" t="s">
        <v>163</v>
      </c>
      <c r="B23" s="95" t="s">
        <v>12</v>
      </c>
      <c r="C23" s="87" t="s">
        <v>218</v>
      </c>
      <c r="D23" s="87" t="s">
        <v>141</v>
      </c>
      <c r="E23" s="17" t="s">
        <v>155</v>
      </c>
      <c r="F23" s="90" t="s">
        <v>139</v>
      </c>
      <c r="G23" s="15">
        <v>43942</v>
      </c>
      <c r="H23" s="15">
        <v>45536</v>
      </c>
      <c r="I23" s="64">
        <v>924427776.97000003</v>
      </c>
      <c r="J23" s="58">
        <v>233352421.44</v>
      </c>
      <c r="K23" s="33">
        <v>138642226.26601872</v>
      </c>
      <c r="L23" s="33">
        <v>138642226.26601872</v>
      </c>
      <c r="M23" s="33">
        <v>138642226.26601872</v>
      </c>
      <c r="N23" s="33">
        <v>74857324.327455461</v>
      </c>
    </row>
    <row r="24" spans="1:14" s="9" customFormat="1" ht="30.75" customHeight="1" outlineLevel="2" x14ac:dyDescent="0.25">
      <c r="A24" s="91"/>
      <c r="B24" s="91"/>
      <c r="C24" s="96"/>
      <c r="D24" s="96"/>
      <c r="E24" s="17" t="s">
        <v>148</v>
      </c>
      <c r="F24" s="91"/>
      <c r="G24" s="15">
        <v>43942</v>
      </c>
      <c r="H24" s="15">
        <v>45536</v>
      </c>
      <c r="I24" s="66"/>
      <c r="J24" s="59"/>
      <c r="K24" s="33">
        <v>10964356.107986141</v>
      </c>
      <c r="L24" s="33">
        <v>10964356.107986141</v>
      </c>
      <c r="M24" s="33">
        <v>10964356.107986141</v>
      </c>
      <c r="N24" s="33">
        <v>5484355.0995550193</v>
      </c>
    </row>
    <row r="25" spans="1:14" s="9" customFormat="1" ht="54.95" customHeight="1" outlineLevel="2" x14ac:dyDescent="0.25">
      <c r="A25" s="92"/>
      <c r="B25" s="92"/>
      <c r="C25" s="97"/>
      <c r="D25" s="97"/>
      <c r="E25" s="17" t="s">
        <v>140</v>
      </c>
      <c r="F25" s="92"/>
      <c r="G25" s="15">
        <v>43942</v>
      </c>
      <c r="H25" s="15">
        <v>45536</v>
      </c>
      <c r="I25" s="65"/>
      <c r="J25" s="60"/>
      <c r="K25" s="33">
        <v>45694440.622137628</v>
      </c>
      <c r="L25" s="33">
        <v>45694440.622137628</v>
      </c>
      <c r="M25" s="33">
        <v>45694440.622137628</v>
      </c>
      <c r="N25" s="33">
        <v>24830607.3811641</v>
      </c>
    </row>
    <row r="26" spans="1:14" s="9" customFormat="1" ht="36.6" customHeight="1" outlineLevel="2" x14ac:dyDescent="0.25">
      <c r="A26" s="17" t="s">
        <v>162</v>
      </c>
      <c r="B26" s="17" t="s">
        <v>12</v>
      </c>
      <c r="C26" s="31" t="s">
        <v>160</v>
      </c>
      <c r="D26" s="31" t="s">
        <v>159</v>
      </c>
      <c r="E26" s="17" t="s">
        <v>155</v>
      </c>
      <c r="F26" s="16" t="s">
        <v>158</v>
      </c>
      <c r="G26" s="15">
        <v>43809</v>
      </c>
      <c r="H26" s="15">
        <v>45291</v>
      </c>
      <c r="I26" s="19">
        <v>119740167.12</v>
      </c>
      <c r="J26" s="33">
        <v>22212693.84</v>
      </c>
      <c r="K26" s="33">
        <v>32509157.760000002</v>
      </c>
      <c r="L26" s="33">
        <v>32509157.760000002</v>
      </c>
      <c r="M26" s="33">
        <v>32509157.760000002</v>
      </c>
      <c r="N26" s="33">
        <v>0</v>
      </c>
    </row>
    <row r="27" spans="1:14" s="9" customFormat="1" ht="32.25" customHeight="1" outlineLevel="2" x14ac:dyDescent="0.25">
      <c r="A27" s="17" t="s">
        <v>161</v>
      </c>
      <c r="B27" s="17" t="s">
        <v>12</v>
      </c>
      <c r="C27" s="31" t="s">
        <v>213</v>
      </c>
      <c r="D27" s="31" t="s">
        <v>141</v>
      </c>
      <c r="E27" s="17" t="s">
        <v>155</v>
      </c>
      <c r="F27" s="16" t="s">
        <v>154</v>
      </c>
      <c r="G27" s="15">
        <v>44347</v>
      </c>
      <c r="H27" s="15">
        <v>45536</v>
      </c>
      <c r="I27" s="19">
        <v>234329849.81999999</v>
      </c>
      <c r="J27" s="33">
        <v>0</v>
      </c>
      <c r="K27" s="33">
        <v>53549608.850000001</v>
      </c>
      <c r="L27" s="33">
        <v>67792609.680000007</v>
      </c>
      <c r="M27" s="33">
        <v>67792609.680000007</v>
      </c>
      <c r="N27" s="33">
        <v>45195021.609999999</v>
      </c>
    </row>
    <row r="28" spans="1:14" s="9" customFormat="1" ht="72" customHeight="1" outlineLevel="2" x14ac:dyDescent="0.25">
      <c r="A28" s="17" t="s">
        <v>157</v>
      </c>
      <c r="B28" s="17" t="s">
        <v>7</v>
      </c>
      <c r="C28" s="31" t="s">
        <v>137</v>
      </c>
      <c r="D28" s="31" t="s">
        <v>136</v>
      </c>
      <c r="E28" s="17" t="s">
        <v>133</v>
      </c>
      <c r="F28" s="16" t="s">
        <v>135</v>
      </c>
      <c r="G28" s="15">
        <v>44019</v>
      </c>
      <c r="H28" s="15">
        <v>44391</v>
      </c>
      <c r="I28" s="19">
        <v>3213200</v>
      </c>
      <c r="J28" s="35">
        <v>1709840</v>
      </c>
      <c r="K28" s="35">
        <v>1503360</v>
      </c>
      <c r="L28" s="35">
        <v>0</v>
      </c>
      <c r="M28" s="35">
        <v>0</v>
      </c>
      <c r="N28" s="35">
        <v>0</v>
      </c>
    </row>
    <row r="29" spans="1:14" s="9" customFormat="1" ht="54" customHeight="1" outlineLevel="2" x14ac:dyDescent="0.25">
      <c r="A29" s="17" t="s">
        <v>78</v>
      </c>
      <c r="B29" s="17" t="s">
        <v>7</v>
      </c>
      <c r="C29" s="31" t="str">
        <f>'[1]POR CONTRATO 1'!F383</f>
        <v>SERVICIO DE PREVALIDACIÓN Y GENERACIÓN DE CFDI Y CONSULTA DE COMPROBANTES FISCALES DIGITALES POR INTERNET</v>
      </c>
      <c r="D29" s="31" t="s">
        <v>45</v>
      </c>
      <c r="E29" s="17" t="s">
        <v>133</v>
      </c>
      <c r="F29" s="16" t="str">
        <f>'[1]POR CONTRATO 1'!A383</f>
        <v>S/N</v>
      </c>
      <c r="G29" s="15">
        <f>'[1]POR CONTRATO 1'!G383</f>
        <v>44485</v>
      </c>
      <c r="H29" s="15">
        <f>'[1]POR CONTRATO 1'!H383</f>
        <v>44849</v>
      </c>
      <c r="I29" s="19">
        <f>'[1]POR CONTRATO 1'!R383</f>
        <v>3223200</v>
      </c>
      <c r="J29" s="33">
        <v>0</v>
      </c>
      <c r="K29" s="33">
        <f>'[1]POR CONTRATO 1'!I383</f>
        <v>600000</v>
      </c>
      <c r="L29" s="33">
        <v>2613200</v>
      </c>
      <c r="M29" s="33">
        <v>0</v>
      </c>
      <c r="N29" s="33">
        <v>0</v>
      </c>
    </row>
    <row r="30" spans="1:14" s="9" customFormat="1" ht="45" outlineLevel="2" x14ac:dyDescent="0.25">
      <c r="A30" s="17" t="s">
        <v>149</v>
      </c>
      <c r="B30" s="17" t="s">
        <v>7</v>
      </c>
      <c r="C30" s="31" t="s">
        <v>131</v>
      </c>
      <c r="D30" s="31" t="s">
        <v>130</v>
      </c>
      <c r="E30" s="17">
        <v>3311</v>
      </c>
      <c r="F30" s="16" t="s">
        <v>129</v>
      </c>
      <c r="G30" s="15">
        <v>44194</v>
      </c>
      <c r="H30" s="15">
        <v>45631</v>
      </c>
      <c r="I30" s="50" t="s">
        <v>128</v>
      </c>
      <c r="J30" s="35">
        <v>0</v>
      </c>
      <c r="K30" s="35">
        <v>1000000</v>
      </c>
      <c r="L30" s="35">
        <v>1000000</v>
      </c>
      <c r="M30" s="35">
        <v>0</v>
      </c>
      <c r="N30" s="35">
        <v>0</v>
      </c>
    </row>
    <row r="31" spans="1:14" s="9" customFormat="1" ht="42.75" customHeight="1" outlineLevel="2" x14ac:dyDescent="0.25">
      <c r="A31" s="17" t="s">
        <v>147</v>
      </c>
      <c r="B31" s="17" t="s">
        <v>12</v>
      </c>
      <c r="C31" s="31" t="s">
        <v>126</v>
      </c>
      <c r="D31" s="31" t="s">
        <v>125</v>
      </c>
      <c r="E31" s="17" t="s">
        <v>124</v>
      </c>
      <c r="F31" s="16" t="s">
        <v>123</v>
      </c>
      <c r="G31" s="15">
        <v>43781</v>
      </c>
      <c r="H31" s="15">
        <v>45626</v>
      </c>
      <c r="I31" s="19">
        <v>6888600</v>
      </c>
      <c r="J31" s="33">
        <v>1496400</v>
      </c>
      <c r="K31" s="33">
        <v>1496400</v>
      </c>
      <c r="L31" s="33">
        <v>1496400</v>
      </c>
      <c r="M31" s="33">
        <v>1496400</v>
      </c>
      <c r="N31" s="33">
        <v>903000</v>
      </c>
    </row>
    <row r="32" spans="1:14" s="9" customFormat="1" ht="76.7" customHeight="1" outlineLevel="2" x14ac:dyDescent="0.25">
      <c r="A32" s="17" t="s">
        <v>142</v>
      </c>
      <c r="B32" s="17" t="s">
        <v>78</v>
      </c>
      <c r="C32" s="31" t="s">
        <v>207</v>
      </c>
      <c r="D32" s="31" t="s">
        <v>116</v>
      </c>
      <c r="E32" s="17" t="s">
        <v>115</v>
      </c>
      <c r="F32" s="16" t="s">
        <v>120</v>
      </c>
      <c r="G32" s="15" t="s">
        <v>119</v>
      </c>
      <c r="H32" s="15">
        <v>44926</v>
      </c>
      <c r="I32" s="19">
        <v>13700000</v>
      </c>
      <c r="J32" s="33">
        <v>0</v>
      </c>
      <c r="K32" s="33">
        <v>4536180</v>
      </c>
      <c r="L32" s="33">
        <v>9164000</v>
      </c>
      <c r="M32" s="33">
        <v>0</v>
      </c>
      <c r="N32" s="33">
        <v>0</v>
      </c>
    </row>
    <row r="33" spans="1:14" s="9" customFormat="1" ht="53.25" customHeight="1" outlineLevel="2" x14ac:dyDescent="0.25">
      <c r="A33" s="17" t="s">
        <v>138</v>
      </c>
      <c r="B33" s="17" t="s">
        <v>78</v>
      </c>
      <c r="C33" s="31" t="s">
        <v>208</v>
      </c>
      <c r="D33" s="31" t="s">
        <v>116</v>
      </c>
      <c r="E33" s="17" t="s">
        <v>115</v>
      </c>
      <c r="F33" s="16" t="s">
        <v>114</v>
      </c>
      <c r="G33" s="15" t="s">
        <v>113</v>
      </c>
      <c r="H33" s="15">
        <v>44926</v>
      </c>
      <c r="I33" s="19">
        <v>152905284</v>
      </c>
      <c r="J33" s="33">
        <v>0</v>
      </c>
      <c r="K33" s="33">
        <v>59119284</v>
      </c>
      <c r="L33" s="33">
        <v>93786000</v>
      </c>
      <c r="M33" s="33">
        <v>0</v>
      </c>
      <c r="N33" s="33">
        <v>0</v>
      </c>
    </row>
    <row r="34" spans="1:14" s="9" customFormat="1" ht="43.5" customHeight="1" outlineLevel="2" x14ac:dyDescent="0.25">
      <c r="A34" s="17" t="s">
        <v>134</v>
      </c>
      <c r="B34" s="17" t="s">
        <v>12</v>
      </c>
      <c r="C34" s="31" t="s">
        <v>214</v>
      </c>
      <c r="D34" s="31" t="s">
        <v>110</v>
      </c>
      <c r="E34" s="29">
        <v>3381</v>
      </c>
      <c r="F34" s="16" t="s">
        <v>109</v>
      </c>
      <c r="G34" s="15">
        <v>44194</v>
      </c>
      <c r="H34" s="15">
        <v>44926</v>
      </c>
      <c r="I34" s="19">
        <v>53030995.530000001</v>
      </c>
      <c r="J34" s="33">
        <v>0</v>
      </c>
      <c r="K34" s="33">
        <f>I34/2</f>
        <v>26515497.765000001</v>
      </c>
      <c r="L34" s="33">
        <v>26515497.765000001</v>
      </c>
      <c r="M34" s="33">
        <v>0</v>
      </c>
      <c r="N34" s="33">
        <v>0</v>
      </c>
    </row>
    <row r="35" spans="1:14" s="9" customFormat="1" ht="39" customHeight="1" outlineLevel="2" x14ac:dyDescent="0.25">
      <c r="A35" s="17" t="s">
        <v>132</v>
      </c>
      <c r="B35" s="17" t="s">
        <v>12</v>
      </c>
      <c r="C35" s="31" t="s">
        <v>107</v>
      </c>
      <c r="D35" s="31" t="s">
        <v>106</v>
      </c>
      <c r="E35" s="29">
        <v>3381</v>
      </c>
      <c r="F35" s="16" t="s">
        <v>105</v>
      </c>
      <c r="G35" s="15">
        <v>44194</v>
      </c>
      <c r="H35" s="15">
        <v>44926</v>
      </c>
      <c r="I35" s="19">
        <v>19628142.109999999</v>
      </c>
      <c r="J35" s="33">
        <v>0</v>
      </c>
      <c r="K35" s="33">
        <v>9814071.0549999997</v>
      </c>
      <c r="L35" s="33">
        <v>9814071.0549999997</v>
      </c>
      <c r="M35" s="33">
        <v>0</v>
      </c>
      <c r="N35" s="33">
        <v>0</v>
      </c>
    </row>
    <row r="36" spans="1:14" s="9" customFormat="1" ht="56.25" outlineLevel="2" x14ac:dyDescent="0.25">
      <c r="A36" s="17" t="s">
        <v>127</v>
      </c>
      <c r="B36" s="17" t="s">
        <v>12</v>
      </c>
      <c r="C36" s="31" t="s">
        <v>215</v>
      </c>
      <c r="D36" s="31" t="s">
        <v>102</v>
      </c>
      <c r="E36" s="17" t="s">
        <v>101</v>
      </c>
      <c r="F36" s="16" t="s">
        <v>100</v>
      </c>
      <c r="G36" s="15">
        <v>44194</v>
      </c>
      <c r="H36" s="15">
        <v>44926</v>
      </c>
      <c r="I36" s="19">
        <v>26294573.760000002</v>
      </c>
      <c r="J36" s="33">
        <v>0</v>
      </c>
      <c r="K36" s="33">
        <f>I36/2</f>
        <v>13147286.880000001</v>
      </c>
      <c r="L36" s="33">
        <v>13147286.880000001</v>
      </c>
      <c r="M36" s="33">
        <v>0</v>
      </c>
      <c r="N36" s="33">
        <v>0</v>
      </c>
    </row>
    <row r="37" spans="1:14" s="9" customFormat="1" ht="61.5" customHeight="1" outlineLevel="2" x14ac:dyDescent="0.25">
      <c r="A37" s="17" t="s">
        <v>122</v>
      </c>
      <c r="B37" s="17" t="s">
        <v>12</v>
      </c>
      <c r="C37" s="31" t="s">
        <v>216</v>
      </c>
      <c r="D37" s="31" t="s">
        <v>97</v>
      </c>
      <c r="E37" s="17" t="s">
        <v>9</v>
      </c>
      <c r="F37" s="16" t="s">
        <v>96</v>
      </c>
      <c r="G37" s="15">
        <v>44197</v>
      </c>
      <c r="H37" s="15">
        <v>44926</v>
      </c>
      <c r="I37" s="19">
        <v>149985520</v>
      </c>
      <c r="J37" s="33">
        <v>0</v>
      </c>
      <c r="K37" s="33">
        <v>74992760</v>
      </c>
      <c r="L37" s="33">
        <v>74992760</v>
      </c>
      <c r="M37" s="33">
        <v>0</v>
      </c>
      <c r="N37" s="33">
        <v>0</v>
      </c>
    </row>
    <row r="38" spans="1:14" s="9" customFormat="1" ht="142.5" customHeight="1" outlineLevel="2" x14ac:dyDescent="0.25">
      <c r="A38" s="17" t="s">
        <v>118</v>
      </c>
      <c r="B38" s="17" t="s">
        <v>12</v>
      </c>
      <c r="C38" s="31" t="s">
        <v>209</v>
      </c>
      <c r="D38" s="31" t="s">
        <v>93</v>
      </c>
      <c r="E38" s="17" t="s">
        <v>9</v>
      </c>
      <c r="F38" s="16" t="s">
        <v>92</v>
      </c>
      <c r="G38" s="15">
        <v>44197</v>
      </c>
      <c r="H38" s="15">
        <v>44926</v>
      </c>
      <c r="I38" s="19">
        <v>113984589</v>
      </c>
      <c r="J38" s="33">
        <v>0</v>
      </c>
      <c r="K38" s="33">
        <v>58475006.5</v>
      </c>
      <c r="L38" s="33">
        <v>55509582.5</v>
      </c>
      <c r="M38" s="33">
        <v>0</v>
      </c>
      <c r="N38" s="33">
        <v>0</v>
      </c>
    </row>
    <row r="39" spans="1:14" s="9" customFormat="1" ht="48.75" customHeight="1" outlineLevel="2" x14ac:dyDescent="0.25">
      <c r="A39" s="17" t="s">
        <v>112</v>
      </c>
      <c r="B39" s="17" t="s">
        <v>12</v>
      </c>
      <c r="C39" s="31" t="s">
        <v>90</v>
      </c>
      <c r="D39" s="31" t="s">
        <v>89</v>
      </c>
      <c r="E39" s="17" t="s">
        <v>88</v>
      </c>
      <c r="F39" s="16" t="s">
        <v>87</v>
      </c>
      <c r="G39" s="15" t="s">
        <v>86</v>
      </c>
      <c r="H39" s="15">
        <v>44926</v>
      </c>
      <c r="I39" s="14">
        <f>K39+L39</f>
        <v>76968871.609999999</v>
      </c>
      <c r="J39" s="33">
        <v>0</v>
      </c>
      <c r="K39" s="33">
        <v>38484435.805</v>
      </c>
      <c r="L39" s="33">
        <v>38484435.805</v>
      </c>
      <c r="M39" s="33">
        <v>0</v>
      </c>
      <c r="N39" s="33">
        <v>0</v>
      </c>
    </row>
    <row r="40" spans="1:14" s="9" customFormat="1" ht="42" customHeight="1" outlineLevel="2" x14ac:dyDescent="0.25">
      <c r="A40" s="17" t="s">
        <v>108</v>
      </c>
      <c r="B40" s="17" t="s">
        <v>78</v>
      </c>
      <c r="C40" s="31" t="str">
        <f>'[1]POR CONTRATO 1'!F381</f>
        <v>SISTEMA DE RECAUDO Y CONTROL DEL SISTEMA DE TRANSPORTE DE MI MACRO PERIFÉRICO</v>
      </c>
      <c r="D40" s="31" t="str">
        <f>'[1]POR CONTRATO 1'!B381</f>
        <v>IDEAR ELECTRÓNICA</v>
      </c>
      <c r="E40" s="17" t="s">
        <v>84</v>
      </c>
      <c r="F40" s="16" t="s">
        <v>83</v>
      </c>
      <c r="G40" s="15">
        <v>44365</v>
      </c>
      <c r="H40" s="15">
        <f>'[1]POR CONTRATO 1'!H381</f>
        <v>45460</v>
      </c>
      <c r="I40" s="19">
        <f>'[1]POR CONTRATO 1'!R381</f>
        <v>185429091.35000002</v>
      </c>
      <c r="J40" s="33">
        <v>0</v>
      </c>
      <c r="K40" s="33">
        <f>'[1]POR CONTRATO 1'!I381</f>
        <v>76010000</v>
      </c>
      <c r="L40" s="33">
        <v>39078246.920000002</v>
      </c>
      <c r="M40" s="33">
        <v>46893896.310000002</v>
      </c>
      <c r="N40" s="33">
        <v>23446948.120000001</v>
      </c>
    </row>
    <row r="41" spans="1:14" s="9" customFormat="1" ht="67.5" outlineLevel="2" x14ac:dyDescent="0.25">
      <c r="A41" s="17" t="s">
        <v>104</v>
      </c>
      <c r="B41" s="17" t="s">
        <v>78</v>
      </c>
      <c r="C41" s="31" t="s">
        <v>217</v>
      </c>
      <c r="D41" s="31" t="s">
        <v>81</v>
      </c>
      <c r="E41" s="17" t="s">
        <v>66</v>
      </c>
      <c r="F41" s="16" t="s">
        <v>80</v>
      </c>
      <c r="G41" s="15">
        <v>42767</v>
      </c>
      <c r="H41" s="15">
        <v>45323</v>
      </c>
      <c r="I41" s="19">
        <v>322620828.5</v>
      </c>
      <c r="J41" s="33">
        <v>77428998.840000004</v>
      </c>
      <c r="K41" s="33">
        <v>77428998.840000004</v>
      </c>
      <c r="L41" s="33">
        <v>77428998.840000004</v>
      </c>
      <c r="M41" s="33">
        <v>77428998.840000004</v>
      </c>
      <c r="N41" s="33">
        <v>12904833.140000001</v>
      </c>
    </row>
    <row r="42" spans="1:14" s="9" customFormat="1" ht="54" customHeight="1" outlineLevel="2" x14ac:dyDescent="0.25">
      <c r="A42" s="17" t="s">
        <v>99</v>
      </c>
      <c r="B42" s="17" t="s">
        <v>78</v>
      </c>
      <c r="C42" s="31" t="s">
        <v>210</v>
      </c>
      <c r="D42" s="31" t="s">
        <v>77</v>
      </c>
      <c r="E42" s="17" t="s">
        <v>66</v>
      </c>
      <c r="F42" s="16" t="s">
        <v>76</v>
      </c>
      <c r="G42" s="15" t="s">
        <v>75</v>
      </c>
      <c r="H42" s="17">
        <v>2023</v>
      </c>
      <c r="I42" s="14">
        <v>296944836.12</v>
      </c>
      <c r="J42" s="33">
        <v>0</v>
      </c>
      <c r="K42" s="33">
        <v>57739273.689999998</v>
      </c>
      <c r="L42" s="33">
        <v>98981612.040000007</v>
      </c>
      <c r="M42" s="33">
        <v>98981612.040000007</v>
      </c>
      <c r="N42" s="33">
        <v>41242338.350000001</v>
      </c>
    </row>
    <row r="43" spans="1:14" s="9" customFormat="1" ht="39.75" customHeight="1" outlineLevel="2" x14ac:dyDescent="0.25">
      <c r="A43" s="17" t="s">
        <v>95</v>
      </c>
      <c r="B43" s="17" t="s">
        <v>69</v>
      </c>
      <c r="C43" s="31" t="s">
        <v>219</v>
      </c>
      <c r="D43" s="31" t="s">
        <v>72</v>
      </c>
      <c r="E43" s="17" t="s">
        <v>66</v>
      </c>
      <c r="F43" s="48" t="s">
        <v>197</v>
      </c>
      <c r="G43" s="15" t="s">
        <v>71</v>
      </c>
      <c r="H43" s="15" t="s">
        <v>70</v>
      </c>
      <c r="I43" s="14">
        <v>149858567.03</v>
      </c>
      <c r="J43" s="35">
        <v>62442695.560000002</v>
      </c>
      <c r="K43" s="35">
        <v>87415871.469999999</v>
      </c>
      <c r="L43" s="35">
        <v>150000000</v>
      </c>
      <c r="M43" s="35">
        <v>0</v>
      </c>
      <c r="N43" s="35">
        <v>0</v>
      </c>
    </row>
    <row r="44" spans="1:14" s="9" customFormat="1" ht="42" customHeight="1" outlineLevel="2" x14ac:dyDescent="0.25">
      <c r="A44" s="17" t="s">
        <v>91</v>
      </c>
      <c r="B44" s="17" t="s">
        <v>69</v>
      </c>
      <c r="C44" s="31" t="s">
        <v>211</v>
      </c>
      <c r="D44" s="31" t="s">
        <v>67</v>
      </c>
      <c r="E44" s="17" t="s">
        <v>66</v>
      </c>
      <c r="F44" s="48" t="s">
        <v>198</v>
      </c>
      <c r="G44" s="15" t="s">
        <v>65</v>
      </c>
      <c r="H44" s="15" t="s">
        <v>64</v>
      </c>
      <c r="I44" s="14">
        <v>298924763.92000002</v>
      </c>
      <c r="J44" s="35">
        <v>25000000</v>
      </c>
      <c r="K44" s="35">
        <v>84284542.680000007</v>
      </c>
      <c r="L44" s="35">
        <v>84284542.739999995</v>
      </c>
      <c r="M44" s="35">
        <v>84284542.799999997</v>
      </c>
      <c r="N44" s="35">
        <v>21071135.699999999</v>
      </c>
    </row>
    <row r="45" spans="1:14" s="9" customFormat="1" ht="45" outlineLevel="2" x14ac:dyDescent="0.25">
      <c r="A45" s="17" t="s">
        <v>85</v>
      </c>
      <c r="B45" s="17" t="s">
        <v>63</v>
      </c>
      <c r="C45" s="31" t="s">
        <v>62</v>
      </c>
      <c r="D45" s="31" t="s">
        <v>61</v>
      </c>
      <c r="E45" s="17" t="s">
        <v>60</v>
      </c>
      <c r="F45" s="16" t="s">
        <v>59</v>
      </c>
      <c r="G45" s="15">
        <v>43734</v>
      </c>
      <c r="H45" s="15">
        <v>49199</v>
      </c>
      <c r="I45" s="19">
        <v>5821693561.6000004</v>
      </c>
      <c r="J45" s="33">
        <v>336104408.80000001</v>
      </c>
      <c r="K45" s="33">
        <v>555901067.51999998</v>
      </c>
      <c r="L45" s="33">
        <v>346263169.12</v>
      </c>
      <c r="M45" s="33">
        <v>351457073.75999999</v>
      </c>
      <c r="N45" s="33">
        <v>356728890.96000004</v>
      </c>
    </row>
    <row r="46" spans="1:14" s="9" customFormat="1" ht="157.5" outlineLevel="2" x14ac:dyDescent="0.25">
      <c r="A46" s="17" t="s">
        <v>82</v>
      </c>
      <c r="B46" s="17" t="s">
        <v>58</v>
      </c>
      <c r="C46" s="31" t="s">
        <v>220</v>
      </c>
      <c r="D46" s="31" t="s">
        <v>55</v>
      </c>
      <c r="E46" s="17" t="s">
        <v>56</v>
      </c>
      <c r="F46" s="48" t="s">
        <v>195</v>
      </c>
      <c r="G46" s="17">
        <v>2020</v>
      </c>
      <c r="H46" s="17">
        <v>2022</v>
      </c>
      <c r="I46" s="19">
        <v>137397000</v>
      </c>
      <c r="J46" s="33">
        <v>25603500</v>
      </c>
      <c r="K46" s="33">
        <v>83655000</v>
      </c>
      <c r="L46" s="33">
        <v>28138500</v>
      </c>
      <c r="M46" s="33">
        <v>0</v>
      </c>
      <c r="N46" s="33">
        <v>0</v>
      </c>
    </row>
    <row r="47" spans="1:14" s="9" customFormat="1" ht="90" outlineLevel="2" x14ac:dyDescent="0.25">
      <c r="A47" s="17" t="s">
        <v>79</v>
      </c>
      <c r="B47" s="17" t="s">
        <v>12</v>
      </c>
      <c r="C47" s="31" t="s">
        <v>54</v>
      </c>
      <c r="D47" s="31" t="s">
        <v>53</v>
      </c>
      <c r="E47" s="49" t="s">
        <v>196</v>
      </c>
      <c r="F47" s="16" t="s">
        <v>52</v>
      </c>
      <c r="G47" s="15" t="s">
        <v>48</v>
      </c>
      <c r="H47" s="15">
        <v>44926</v>
      </c>
      <c r="I47" s="19">
        <v>369082034.18000001</v>
      </c>
      <c r="J47" s="33">
        <v>0</v>
      </c>
      <c r="K47" s="33">
        <v>184541017.09</v>
      </c>
      <c r="L47" s="33">
        <v>184541017.09</v>
      </c>
      <c r="M47" s="33">
        <v>0</v>
      </c>
      <c r="N47" s="33">
        <v>0</v>
      </c>
    </row>
    <row r="48" spans="1:14" s="9" customFormat="1" ht="78.75" outlineLevel="2" x14ac:dyDescent="0.25">
      <c r="A48" s="17" t="s">
        <v>74</v>
      </c>
      <c r="B48" s="17" t="s">
        <v>12</v>
      </c>
      <c r="C48" s="31" t="s">
        <v>224</v>
      </c>
      <c r="D48" s="31" t="s">
        <v>50</v>
      </c>
      <c r="E48" s="49" t="s">
        <v>196</v>
      </c>
      <c r="F48" s="16" t="s">
        <v>49</v>
      </c>
      <c r="G48" s="15" t="s">
        <v>48</v>
      </c>
      <c r="H48" s="15">
        <v>44926</v>
      </c>
      <c r="I48" s="19">
        <v>495890204.38</v>
      </c>
      <c r="J48" s="33">
        <v>0</v>
      </c>
      <c r="K48" s="33">
        <v>248530738.44</v>
      </c>
      <c r="L48" s="33">
        <v>247359465.94</v>
      </c>
      <c r="M48" s="33">
        <v>0</v>
      </c>
      <c r="N48" s="33">
        <v>0</v>
      </c>
    </row>
    <row r="49" spans="1:14" s="9" customFormat="1" ht="33.75" outlineLevel="2" x14ac:dyDescent="0.25">
      <c r="A49" s="17" t="s">
        <v>12</v>
      </c>
      <c r="B49" s="17" t="s">
        <v>7</v>
      </c>
      <c r="C49" s="31" t="s">
        <v>47</v>
      </c>
      <c r="D49" s="31" t="s">
        <v>45</v>
      </c>
      <c r="E49" s="17" t="s">
        <v>46</v>
      </c>
      <c r="F49" s="16" t="s">
        <v>45</v>
      </c>
      <c r="G49" s="17">
        <v>2021</v>
      </c>
      <c r="H49" s="17" t="s">
        <v>44</v>
      </c>
      <c r="I49" s="19">
        <v>13100000</v>
      </c>
      <c r="J49" s="33">
        <v>0</v>
      </c>
      <c r="K49" s="33">
        <v>6550000</v>
      </c>
      <c r="L49" s="33">
        <v>6550000</v>
      </c>
      <c r="M49" s="33">
        <v>0</v>
      </c>
      <c r="N49" s="33">
        <v>0</v>
      </c>
    </row>
    <row r="50" spans="1:14" s="9" customFormat="1" ht="10.5" hidden="1" outlineLevel="2" x14ac:dyDescent="0.3">
      <c r="A50" s="30"/>
      <c r="B50" s="30" t="s">
        <v>43</v>
      </c>
      <c r="C50" s="32"/>
      <c r="D50" s="32"/>
      <c r="E50" s="27"/>
      <c r="F50" s="28"/>
      <c r="G50" s="27"/>
      <c r="H50" s="27"/>
      <c r="I50" s="26"/>
      <c r="J50" s="33"/>
      <c r="K50" s="33"/>
      <c r="L50" s="33"/>
      <c r="M50" s="33"/>
      <c r="N50" s="33"/>
    </row>
    <row r="51" spans="1:14" s="9" customFormat="1" ht="73.349999999999994" hidden="1" customHeight="1" outlineLevel="2" x14ac:dyDescent="0.3">
      <c r="A51" s="17"/>
      <c r="B51" s="17" t="s">
        <v>7</v>
      </c>
      <c r="C51" s="31" t="s">
        <v>42</v>
      </c>
      <c r="D51" s="31" t="s">
        <v>41</v>
      </c>
      <c r="E51" s="25" t="s">
        <v>40</v>
      </c>
      <c r="F51" s="16" t="s">
        <v>39</v>
      </c>
      <c r="G51" s="15">
        <v>44068</v>
      </c>
      <c r="H51" s="15">
        <v>44500</v>
      </c>
      <c r="I51" s="19">
        <v>32480000</v>
      </c>
      <c r="J51" s="33">
        <v>7192000</v>
      </c>
      <c r="K51" s="33">
        <v>25288000</v>
      </c>
      <c r="L51" s="33">
        <v>0</v>
      </c>
      <c r="M51" s="33">
        <v>0</v>
      </c>
      <c r="N51" s="33">
        <v>0</v>
      </c>
    </row>
    <row r="52" spans="1:14" s="9" customFormat="1" ht="52.35" hidden="1" customHeight="1" outlineLevel="2" x14ac:dyDescent="0.3">
      <c r="A52" s="17"/>
      <c r="B52" s="17" t="s">
        <v>7</v>
      </c>
      <c r="C52" s="31" t="s">
        <v>38</v>
      </c>
      <c r="D52" s="31" t="s">
        <v>37</v>
      </c>
      <c r="E52" s="25" t="s">
        <v>33</v>
      </c>
      <c r="F52" s="16" t="s">
        <v>36</v>
      </c>
      <c r="G52" s="15">
        <v>44159</v>
      </c>
      <c r="H52" s="15">
        <v>44377</v>
      </c>
      <c r="I52" s="19">
        <v>15126400</v>
      </c>
      <c r="J52" s="33">
        <v>6148000</v>
      </c>
      <c r="K52" s="33">
        <v>8978400</v>
      </c>
      <c r="L52" s="33">
        <v>0</v>
      </c>
      <c r="M52" s="33">
        <v>0</v>
      </c>
      <c r="N52" s="33">
        <v>0</v>
      </c>
    </row>
    <row r="53" spans="1:14" s="9" customFormat="1" ht="41.85" hidden="1" outlineLevel="2" x14ac:dyDescent="0.3">
      <c r="A53" s="17"/>
      <c r="B53" s="17" t="s">
        <v>7</v>
      </c>
      <c r="C53" s="18" t="s">
        <v>35</v>
      </c>
      <c r="D53" s="31" t="s">
        <v>34</v>
      </c>
      <c r="E53" s="25" t="s">
        <v>33</v>
      </c>
      <c r="F53" s="16" t="s">
        <v>32</v>
      </c>
      <c r="G53" s="15">
        <v>43742</v>
      </c>
      <c r="H53" s="15">
        <v>44500</v>
      </c>
      <c r="I53" s="19">
        <v>9949646.0999999996</v>
      </c>
      <c r="J53" s="33">
        <v>0</v>
      </c>
      <c r="K53" s="33">
        <v>9949646.0999999996</v>
      </c>
      <c r="L53" s="33">
        <v>0</v>
      </c>
      <c r="M53" s="33">
        <v>0</v>
      </c>
      <c r="N53" s="33">
        <v>0</v>
      </c>
    </row>
    <row r="54" spans="1:14" s="9" customFormat="1" outlineLevel="2" x14ac:dyDescent="0.25">
      <c r="A54" s="11"/>
      <c r="B54" s="11"/>
      <c r="C54" s="13"/>
      <c r="D54" s="44"/>
      <c r="E54" s="45"/>
      <c r="F54" s="12"/>
      <c r="G54" s="46"/>
      <c r="H54" s="46"/>
      <c r="I54" s="10"/>
      <c r="J54" s="47"/>
      <c r="K54" s="47"/>
      <c r="L54" s="47"/>
      <c r="M54" s="47"/>
      <c r="N54" s="47"/>
    </row>
    <row r="55" spans="1:14" s="9" customFormat="1" ht="12" outlineLevel="2" x14ac:dyDescent="0.25">
      <c r="A55" s="11"/>
      <c r="B55" s="40" t="s">
        <v>2</v>
      </c>
      <c r="C55" s="6"/>
      <c r="D55" s="6"/>
      <c r="E55" s="45"/>
      <c r="F55" s="12"/>
      <c r="G55" s="46"/>
      <c r="H55" s="46"/>
      <c r="I55" s="10"/>
      <c r="J55" s="47"/>
      <c r="K55" s="47"/>
      <c r="L55" s="47"/>
      <c r="M55" s="47"/>
      <c r="N55" s="47"/>
    </row>
    <row r="56" spans="1:14" s="9" customFormat="1" ht="12" outlineLevel="2" x14ac:dyDescent="0.25">
      <c r="A56" s="11"/>
      <c r="B56" s="36" t="s">
        <v>1</v>
      </c>
      <c r="C56" s="6"/>
      <c r="D56" s="6"/>
      <c r="E56" s="45"/>
      <c r="F56" s="12"/>
      <c r="G56" s="46"/>
      <c r="H56" s="46"/>
      <c r="I56" s="10"/>
      <c r="J56" s="47"/>
      <c r="K56" s="47"/>
      <c r="L56" s="47"/>
      <c r="M56" s="47"/>
      <c r="N56" s="47"/>
    </row>
    <row r="57" spans="1:14" s="9" customFormat="1" ht="12" outlineLevel="2" x14ac:dyDescent="0.25">
      <c r="A57" s="11"/>
      <c r="B57" s="37" t="s">
        <v>0</v>
      </c>
      <c r="C57" s="6"/>
      <c r="D57" s="6"/>
      <c r="E57" s="45"/>
      <c r="F57" s="12"/>
      <c r="G57" s="46"/>
      <c r="H57" s="46"/>
      <c r="I57" s="10"/>
      <c r="J57" s="47"/>
      <c r="K57" s="47"/>
      <c r="L57" s="47"/>
      <c r="M57" s="47"/>
      <c r="N57" s="47"/>
    </row>
    <row r="58" spans="1:14" s="9" customFormat="1" outlineLevel="2" x14ac:dyDescent="0.25">
      <c r="A58" s="11"/>
      <c r="B58" s="11"/>
      <c r="C58" s="13"/>
      <c r="D58" s="13"/>
      <c r="E58" s="11"/>
      <c r="F58" s="12"/>
      <c r="G58" s="11"/>
      <c r="H58" s="11"/>
      <c r="I58" s="10"/>
      <c r="J58" s="10"/>
      <c r="K58" s="10"/>
      <c r="L58" s="10"/>
      <c r="M58" s="10"/>
      <c r="N58" s="10"/>
    </row>
    <row r="59" spans="1:14" ht="15" customHeight="1" x14ac:dyDescent="0.25">
      <c r="A59" s="57" t="s">
        <v>31</v>
      </c>
      <c r="B59" s="57"/>
      <c r="C59" s="57"/>
      <c r="D59" s="57"/>
      <c r="E59" s="57"/>
      <c r="F59" s="57"/>
      <c r="G59" s="57"/>
      <c r="H59" s="57"/>
      <c r="I59" s="57"/>
      <c r="J59" s="57"/>
      <c r="K59" s="57"/>
      <c r="L59" s="57"/>
      <c r="M59" s="57"/>
      <c r="N59" s="57"/>
    </row>
    <row r="60" spans="1:14" ht="15" customHeight="1" x14ac:dyDescent="0.25">
      <c r="A60" s="57" t="s">
        <v>30</v>
      </c>
      <c r="B60" s="57"/>
      <c r="C60" s="57"/>
      <c r="D60" s="57"/>
      <c r="E60" s="57"/>
      <c r="F60" s="57"/>
      <c r="G60" s="57"/>
      <c r="H60" s="57"/>
      <c r="I60" s="57"/>
      <c r="J60" s="57"/>
      <c r="K60" s="57"/>
      <c r="L60" s="57"/>
      <c r="M60" s="57"/>
      <c r="N60" s="57"/>
    </row>
    <row r="61" spans="1:14" ht="15" customHeight="1" x14ac:dyDescent="0.25">
      <c r="A61" s="57" t="s">
        <v>200</v>
      </c>
      <c r="B61" s="57"/>
      <c r="C61" s="57"/>
      <c r="D61" s="57"/>
      <c r="E61" s="57"/>
      <c r="F61" s="57"/>
      <c r="G61" s="57"/>
      <c r="H61" s="57"/>
      <c r="I61" s="57"/>
      <c r="J61" s="57"/>
      <c r="K61" s="57"/>
      <c r="L61" s="57"/>
      <c r="M61" s="57"/>
      <c r="N61" s="57"/>
    </row>
    <row r="62" spans="1:14" x14ac:dyDescent="0.25">
      <c r="F62" s="22"/>
      <c r="K62" s="21"/>
    </row>
    <row r="63" spans="1:14" ht="12" x14ac:dyDescent="0.25">
      <c r="C63" s="23"/>
      <c r="F63" s="22"/>
      <c r="K63" s="21"/>
    </row>
    <row r="64" spans="1:14" ht="15" x14ac:dyDescent="0.25">
      <c r="F64" s="22"/>
      <c r="K64" s="34">
        <f>+SUBTOTAL(9,K67:K69)</f>
        <v>270754495.98445976</v>
      </c>
      <c r="L64" s="34">
        <f>+SUBTOTAL(9,L67:L69)</f>
        <v>264611002.63199997</v>
      </c>
      <c r="M64" s="7"/>
      <c r="N64" s="7"/>
    </row>
    <row r="65" spans="1:14" s="20" customFormat="1" ht="21" customHeight="1" x14ac:dyDescent="0.25">
      <c r="A65" s="74" t="s">
        <v>194</v>
      </c>
      <c r="B65" s="74" t="s">
        <v>29</v>
      </c>
      <c r="C65" s="76" t="s">
        <v>28</v>
      </c>
      <c r="D65" s="76" t="s">
        <v>27</v>
      </c>
      <c r="E65" s="70" t="s">
        <v>26</v>
      </c>
      <c r="F65" s="70" t="s">
        <v>25</v>
      </c>
      <c r="G65" s="72" t="s">
        <v>24</v>
      </c>
      <c r="H65" s="73"/>
      <c r="I65" s="69" t="s">
        <v>23</v>
      </c>
      <c r="J65" s="69" t="s">
        <v>22</v>
      </c>
      <c r="K65" s="69" t="s">
        <v>21</v>
      </c>
      <c r="L65" s="69" t="s">
        <v>20</v>
      </c>
      <c r="M65" s="69" t="s">
        <v>190</v>
      </c>
      <c r="N65" s="69" t="s">
        <v>189</v>
      </c>
    </row>
    <row r="66" spans="1:14" s="20" customFormat="1" x14ac:dyDescent="0.25">
      <c r="A66" s="75"/>
      <c r="B66" s="75"/>
      <c r="C66" s="77"/>
      <c r="D66" s="77"/>
      <c r="E66" s="71"/>
      <c r="F66" s="71"/>
      <c r="G66" s="39" t="s">
        <v>19</v>
      </c>
      <c r="H66" s="39" t="s">
        <v>18</v>
      </c>
      <c r="I66" s="68"/>
      <c r="J66" s="68"/>
      <c r="K66" s="68"/>
      <c r="L66" s="68"/>
      <c r="M66" s="68"/>
      <c r="N66" s="68"/>
    </row>
    <row r="67" spans="1:14" s="9" customFormat="1" ht="22.5" outlineLevel="2" x14ac:dyDescent="0.25">
      <c r="A67" s="17" t="s">
        <v>17</v>
      </c>
      <c r="B67" s="17" t="s">
        <v>12</v>
      </c>
      <c r="C67" s="18" t="s">
        <v>221</v>
      </c>
      <c r="D67" s="18" t="s">
        <v>15</v>
      </c>
      <c r="E67" s="17" t="s">
        <v>9</v>
      </c>
      <c r="F67" s="16" t="s">
        <v>14</v>
      </c>
      <c r="G67" s="15">
        <v>44344</v>
      </c>
      <c r="H67" s="15">
        <v>44926</v>
      </c>
      <c r="I67" s="33">
        <v>56144000</v>
      </c>
      <c r="J67" s="33">
        <v>0</v>
      </c>
      <c r="K67" s="33">
        <v>20993799.859999999</v>
      </c>
      <c r="L67" s="33">
        <v>32593821.947999999</v>
      </c>
      <c r="M67" s="33">
        <v>0</v>
      </c>
      <c r="N67" s="33">
        <v>0</v>
      </c>
    </row>
    <row r="68" spans="1:14" s="9" customFormat="1" ht="33.75" outlineLevel="2" x14ac:dyDescent="0.25">
      <c r="A68" s="17" t="s">
        <v>13</v>
      </c>
      <c r="B68" s="17" t="s">
        <v>12</v>
      </c>
      <c r="C68" s="18" t="s">
        <v>222</v>
      </c>
      <c r="D68" s="18" t="s">
        <v>10</v>
      </c>
      <c r="E68" s="17" t="s">
        <v>9</v>
      </c>
      <c r="F68" s="16" t="s">
        <v>8</v>
      </c>
      <c r="G68" s="15">
        <v>44197</v>
      </c>
      <c r="H68" s="15">
        <v>44926</v>
      </c>
      <c r="I68" s="33">
        <v>490390206.89999998</v>
      </c>
      <c r="J68" s="33">
        <v>0</v>
      </c>
      <c r="K68" s="33">
        <v>245195103.56</v>
      </c>
      <c r="L68" s="33">
        <v>227362732.18799999</v>
      </c>
      <c r="M68" s="33">
        <v>0</v>
      </c>
      <c r="N68" s="33">
        <v>0</v>
      </c>
    </row>
    <row r="69" spans="1:14" s="9" customFormat="1" ht="48.75" customHeight="1" outlineLevel="2" x14ac:dyDescent="0.25">
      <c r="A69" s="17" t="s">
        <v>7</v>
      </c>
      <c r="B69" s="17" t="s">
        <v>6</v>
      </c>
      <c r="C69" s="18" t="s">
        <v>223</v>
      </c>
      <c r="D69" s="18" t="s">
        <v>3</v>
      </c>
      <c r="E69" s="17" t="s">
        <v>4</v>
      </c>
      <c r="F69" s="16" t="s">
        <v>3</v>
      </c>
      <c r="G69" s="15">
        <v>43466</v>
      </c>
      <c r="H69" s="15">
        <v>44561</v>
      </c>
      <c r="I69" s="14">
        <v>0</v>
      </c>
      <c r="J69" s="33">
        <v>456318.48</v>
      </c>
      <c r="K69" s="33">
        <f>228159.24*20.010553</f>
        <v>4565592.5644597206</v>
      </c>
      <c r="L69" s="33">
        <v>4654448.4960000003</v>
      </c>
      <c r="M69" s="33">
        <v>0</v>
      </c>
      <c r="N69" s="33">
        <v>0</v>
      </c>
    </row>
    <row r="70" spans="1:14" s="9" customFormat="1" outlineLevel="2" x14ac:dyDescent="0.25">
      <c r="A70" s="11"/>
      <c r="B70" s="11"/>
      <c r="C70" s="13"/>
      <c r="D70" s="13"/>
      <c r="E70" s="11"/>
      <c r="F70" s="12"/>
      <c r="G70" s="11"/>
      <c r="H70" s="11"/>
      <c r="I70" s="10"/>
      <c r="J70" s="10"/>
      <c r="K70" s="10"/>
      <c r="L70" s="10"/>
      <c r="M70" s="10"/>
      <c r="N70" s="10"/>
    </row>
    <row r="71" spans="1:14" s="9" customFormat="1" ht="12.75" outlineLevel="2" x14ac:dyDescent="0.25">
      <c r="E71" s="5"/>
      <c r="F71" s="4"/>
      <c r="G71" s="3"/>
      <c r="H71" s="3"/>
      <c r="I71" s="2"/>
      <c r="J71" s="2"/>
      <c r="K71" s="7"/>
      <c r="L71" s="10"/>
      <c r="M71" s="10"/>
      <c r="N71" s="10"/>
    </row>
    <row r="72" spans="1:14" s="9" customFormat="1" ht="12.75" outlineLevel="2" x14ac:dyDescent="0.25">
      <c r="E72" s="5"/>
      <c r="F72" s="4"/>
      <c r="G72" s="3"/>
      <c r="H72" s="3"/>
      <c r="I72" s="2"/>
      <c r="J72" s="2"/>
      <c r="K72" s="7"/>
      <c r="L72" s="10"/>
      <c r="M72" s="10"/>
      <c r="N72" s="10"/>
    </row>
    <row r="73" spans="1:14" s="9" customFormat="1" ht="12.75" outlineLevel="2" x14ac:dyDescent="0.25">
      <c r="E73" s="5"/>
      <c r="F73" s="4"/>
      <c r="G73" s="3"/>
      <c r="H73" s="3" t="s">
        <v>199</v>
      </c>
      <c r="I73" s="2">
        <v>20.399999999999999</v>
      </c>
      <c r="J73" s="2"/>
      <c r="K73" s="7"/>
      <c r="L73" s="10"/>
      <c r="M73" s="10"/>
      <c r="N73" s="10"/>
    </row>
    <row r="74" spans="1:14" s="9" customFormat="1" outlineLevel="2" x14ac:dyDescent="0.25">
      <c r="A74" s="11"/>
      <c r="B74" s="11"/>
      <c r="C74" s="13"/>
      <c r="D74" s="13"/>
      <c r="E74" s="11"/>
      <c r="F74" s="12"/>
      <c r="G74" s="11"/>
      <c r="H74" s="11"/>
      <c r="I74" s="10"/>
      <c r="J74" s="10"/>
      <c r="K74" s="10"/>
      <c r="L74" s="10"/>
      <c r="M74" s="10"/>
      <c r="N74" s="10"/>
    </row>
    <row r="75" spans="1:14" s="9" customFormat="1" outlineLevel="2" x14ac:dyDescent="0.25">
      <c r="A75" s="11"/>
      <c r="B75" s="11"/>
      <c r="C75" s="13"/>
      <c r="D75" s="13"/>
      <c r="E75" s="11"/>
      <c r="F75" s="12"/>
      <c r="G75" s="11"/>
      <c r="H75" s="11"/>
      <c r="I75" s="10"/>
      <c r="J75" s="10"/>
      <c r="K75" s="10"/>
      <c r="L75" s="10"/>
      <c r="M75" s="10"/>
      <c r="N75" s="10"/>
    </row>
    <row r="76" spans="1:14" ht="12.75" x14ac:dyDescent="0.25">
      <c r="A76" s="8"/>
      <c r="L76" s="7"/>
      <c r="M76" s="7"/>
      <c r="N76" s="7"/>
    </row>
    <row r="77" spans="1:14" ht="12.75" x14ac:dyDescent="0.25">
      <c r="A77" s="36"/>
      <c r="L77" s="7"/>
      <c r="M77" s="7"/>
      <c r="N77" s="7"/>
    </row>
    <row r="78" spans="1:14" ht="12.75" x14ac:dyDescent="0.25">
      <c r="A78" s="37"/>
      <c r="L78" s="7"/>
      <c r="M78" s="7"/>
      <c r="N78" s="7"/>
    </row>
    <row r="79" spans="1:14" x14ac:dyDescent="0.25">
      <c r="A79" s="38"/>
      <c r="B79" s="38"/>
    </row>
  </sheetData>
  <autoFilter ref="B7:L53">
    <filterColumn colId="5" showButton="0"/>
  </autoFilter>
  <mergeCells count="55">
    <mergeCell ref="A21:A22"/>
    <mergeCell ref="A23:A25"/>
    <mergeCell ref="B23:B25"/>
    <mergeCell ref="C23:C25"/>
    <mergeCell ref="D23:D25"/>
    <mergeCell ref="F23:F25"/>
    <mergeCell ref="D21:D22"/>
    <mergeCell ref="C21:C22"/>
    <mergeCell ref="B21:B22"/>
    <mergeCell ref="F21:F22"/>
    <mergeCell ref="B7:B8"/>
    <mergeCell ref="C7:C8"/>
    <mergeCell ref="D7:D8"/>
    <mergeCell ref="D14:D16"/>
    <mergeCell ref="C14:C16"/>
    <mergeCell ref="K7:K8"/>
    <mergeCell ref="L7:L8"/>
    <mergeCell ref="A65:A66"/>
    <mergeCell ref="B65:B66"/>
    <mergeCell ref="C65:C66"/>
    <mergeCell ref="D65:D66"/>
    <mergeCell ref="E65:E66"/>
    <mergeCell ref="A14:A16"/>
    <mergeCell ref="B14:B16"/>
    <mergeCell ref="E7:E8"/>
    <mergeCell ref="F7:F8"/>
    <mergeCell ref="G7:H7"/>
    <mergeCell ref="F14:F16"/>
    <mergeCell ref="G14:G16"/>
    <mergeCell ref="H14:H16"/>
    <mergeCell ref="A7:A8"/>
    <mergeCell ref="F65:F66"/>
    <mergeCell ref="N65:N66"/>
    <mergeCell ref="G65:H65"/>
    <mergeCell ref="I65:I66"/>
    <mergeCell ref="J65:J66"/>
    <mergeCell ref="K65:K66"/>
    <mergeCell ref="L65:L66"/>
    <mergeCell ref="M65:M66"/>
    <mergeCell ref="A60:N60"/>
    <mergeCell ref="A61:N61"/>
    <mergeCell ref="A1:N1"/>
    <mergeCell ref="A2:N2"/>
    <mergeCell ref="A3:N3"/>
    <mergeCell ref="A59:N59"/>
    <mergeCell ref="J23:J25"/>
    <mergeCell ref="J21:J22"/>
    <mergeCell ref="J14:J16"/>
    <mergeCell ref="I14:I16"/>
    <mergeCell ref="I21:I22"/>
    <mergeCell ref="I23:I25"/>
    <mergeCell ref="M7:M8"/>
    <mergeCell ref="N7:N8"/>
    <mergeCell ref="I7:I8"/>
    <mergeCell ref="J7:J8"/>
  </mergeCells>
  <pageMargins left="0.23622047244094491" right="0.23622047244094491" top="0.74803149606299213" bottom="0.74803149606299213" header="0.31496062992125984" footer="0.31496062992125984"/>
  <pageSetup scale="70" fitToHeight="0" orientation="landscape" r:id="rId1"/>
  <rowBreaks count="2" manualBreakCount="2">
    <brk id="28" max="13" man="1"/>
    <brk id="4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showGridLines="0" tabSelected="1" zoomScaleNormal="100" workbookViewId="0">
      <pane ySplit="8" topLeftCell="A9" activePane="bottomLeft" state="frozen"/>
      <selection activeCell="D1" sqref="D1"/>
      <selection pane="bottomLeft" activeCell="D11" sqref="D11"/>
    </sheetView>
  </sheetViews>
  <sheetFormatPr baseColWidth="10" defaultColWidth="11.5703125" defaultRowHeight="11.25" outlineLevelRow="2" x14ac:dyDescent="0.25"/>
  <cols>
    <col min="1" max="1" width="3.5703125" style="5" customWidth="1"/>
    <col min="2" max="2" width="5.28515625" style="5" bestFit="1" customWidth="1"/>
    <col min="3" max="4" width="30.7109375" style="6" customWidth="1"/>
    <col min="5" max="5" width="8.140625" style="5" customWidth="1"/>
    <col min="6" max="6" width="12.7109375" style="4" customWidth="1"/>
    <col min="7" max="7" width="12.42578125" style="52" customWidth="1"/>
    <col min="8" max="8" width="12.28515625" style="52" customWidth="1"/>
    <col min="9" max="9" width="16.5703125" style="2" customWidth="1"/>
    <col min="10" max="10" width="11.7109375" style="2" customWidth="1"/>
    <col min="11" max="12" width="14.85546875" style="2" bestFit="1" customWidth="1"/>
    <col min="13" max="13" width="14" style="2" customWidth="1"/>
    <col min="14" max="14" width="14.5703125" style="2" customWidth="1"/>
    <col min="15" max="16384" width="11.5703125" style="1"/>
  </cols>
  <sheetData>
    <row r="1" spans="1:14" ht="15" customHeight="1" x14ac:dyDescent="0.3">
      <c r="A1" s="57" t="s">
        <v>31</v>
      </c>
      <c r="B1" s="57"/>
      <c r="C1" s="57"/>
      <c r="D1" s="57"/>
      <c r="E1" s="57"/>
      <c r="F1" s="57"/>
      <c r="G1" s="57"/>
      <c r="H1" s="57"/>
      <c r="I1" s="57"/>
      <c r="J1" s="57"/>
      <c r="K1" s="57"/>
      <c r="L1" s="57"/>
      <c r="M1" s="57"/>
      <c r="N1" s="57"/>
    </row>
    <row r="2" spans="1:14" ht="15" customHeight="1" x14ac:dyDescent="0.3">
      <c r="A2" s="57" t="s">
        <v>30</v>
      </c>
      <c r="B2" s="57"/>
      <c r="C2" s="57"/>
      <c r="D2" s="57"/>
      <c r="E2" s="57"/>
      <c r="F2" s="57"/>
      <c r="G2" s="57"/>
      <c r="H2" s="57"/>
      <c r="I2" s="57"/>
      <c r="J2" s="57"/>
      <c r="K2" s="57"/>
      <c r="L2" s="57"/>
      <c r="M2" s="57"/>
      <c r="N2" s="57"/>
    </row>
    <row r="3" spans="1:14" ht="15" customHeight="1" x14ac:dyDescent="0.25">
      <c r="A3" s="57" t="s">
        <v>191</v>
      </c>
      <c r="B3" s="57"/>
      <c r="C3" s="57"/>
      <c r="D3" s="57"/>
      <c r="E3" s="57"/>
      <c r="F3" s="57"/>
      <c r="G3" s="57"/>
      <c r="H3" s="57"/>
      <c r="I3" s="57"/>
      <c r="J3" s="57"/>
      <c r="K3" s="57"/>
      <c r="L3" s="57"/>
      <c r="M3" s="57"/>
      <c r="N3" s="57"/>
    </row>
    <row r="4" spans="1:14" x14ac:dyDescent="0.25">
      <c r="F4" s="22"/>
      <c r="K4" s="21"/>
    </row>
    <row r="5" spans="1:14" x14ac:dyDescent="0.25">
      <c r="C5" s="24"/>
      <c r="F5" s="22"/>
    </row>
    <row r="6" spans="1:14" x14ac:dyDescent="0.25">
      <c r="F6" s="22"/>
      <c r="K6" s="43"/>
      <c r="L6" s="43"/>
      <c r="M6" s="43"/>
      <c r="N6" s="43"/>
    </row>
    <row r="7" spans="1:14" s="20" customFormat="1" ht="17.649999999999999" customHeight="1" x14ac:dyDescent="0.25">
      <c r="A7" s="74" t="s">
        <v>194</v>
      </c>
      <c r="B7" s="74" t="s">
        <v>29</v>
      </c>
      <c r="C7" s="76" t="s">
        <v>28</v>
      </c>
      <c r="D7" s="76" t="s">
        <v>27</v>
      </c>
      <c r="E7" s="70" t="s">
        <v>26</v>
      </c>
      <c r="F7" s="70" t="s">
        <v>25</v>
      </c>
      <c r="G7" s="72" t="s">
        <v>24</v>
      </c>
      <c r="H7" s="73"/>
      <c r="I7" s="69" t="s">
        <v>23</v>
      </c>
      <c r="J7" s="69" t="s">
        <v>22</v>
      </c>
      <c r="K7" s="69" t="s">
        <v>21</v>
      </c>
      <c r="L7" s="67" t="s">
        <v>20</v>
      </c>
      <c r="M7" s="67" t="s">
        <v>190</v>
      </c>
      <c r="N7" s="67" t="s">
        <v>189</v>
      </c>
    </row>
    <row r="8" spans="1:14" s="20" customFormat="1" ht="21.6" customHeight="1" x14ac:dyDescent="0.25">
      <c r="A8" s="75"/>
      <c r="B8" s="75"/>
      <c r="C8" s="77"/>
      <c r="D8" s="77"/>
      <c r="E8" s="71"/>
      <c r="F8" s="71"/>
      <c r="G8" s="51" t="s">
        <v>19</v>
      </c>
      <c r="H8" s="51" t="s">
        <v>18</v>
      </c>
      <c r="I8" s="68"/>
      <c r="J8" s="68"/>
      <c r="K8" s="68"/>
      <c r="L8" s="68"/>
      <c r="M8" s="68"/>
      <c r="N8" s="68"/>
    </row>
    <row r="9" spans="1:14" s="9" customFormat="1" ht="63.95" customHeight="1" outlineLevel="2" x14ac:dyDescent="0.25">
      <c r="A9" s="17" t="s">
        <v>17</v>
      </c>
      <c r="B9" s="17" t="s">
        <v>166</v>
      </c>
      <c r="C9" s="31" t="s">
        <v>212</v>
      </c>
      <c r="D9" s="31" t="s">
        <v>187</v>
      </c>
      <c r="E9" s="17" t="s">
        <v>186</v>
      </c>
      <c r="F9" s="16" t="s">
        <v>185</v>
      </c>
      <c r="G9" s="15">
        <v>44169</v>
      </c>
      <c r="H9" s="15">
        <v>44926</v>
      </c>
      <c r="I9" s="33">
        <v>207813712.84999999</v>
      </c>
      <c r="J9" s="33">
        <v>0</v>
      </c>
      <c r="K9" s="56">
        <v>103906856.425</v>
      </c>
      <c r="L9" s="56">
        <v>103906856.425</v>
      </c>
      <c r="M9" s="56">
        <v>0</v>
      </c>
      <c r="N9" s="56">
        <v>0</v>
      </c>
    </row>
    <row r="10" spans="1:14" s="9" customFormat="1" ht="40.700000000000003" customHeight="1" outlineLevel="2" x14ac:dyDescent="0.25">
      <c r="A10" s="17" t="s">
        <v>13</v>
      </c>
      <c r="B10" s="17" t="s">
        <v>7</v>
      </c>
      <c r="C10" s="31" t="s">
        <v>184</v>
      </c>
      <c r="D10" s="31" t="s">
        <v>183</v>
      </c>
      <c r="E10" s="29">
        <v>2182</v>
      </c>
      <c r="F10" s="16" t="s">
        <v>182</v>
      </c>
      <c r="G10" s="15">
        <v>44166</v>
      </c>
      <c r="H10" s="15">
        <v>45631</v>
      </c>
      <c r="I10" s="33">
        <v>259840000</v>
      </c>
      <c r="J10" s="33">
        <v>64960000</v>
      </c>
      <c r="K10" s="33">
        <v>97440000</v>
      </c>
      <c r="L10" s="56">
        <v>58464000</v>
      </c>
      <c r="M10" s="56">
        <v>25984000</v>
      </c>
      <c r="N10" s="56">
        <v>12992000</v>
      </c>
    </row>
    <row r="11" spans="1:14" s="9" customFormat="1" ht="15.75" customHeight="1" outlineLevel="2" x14ac:dyDescent="0.25">
      <c r="A11" s="17" t="s">
        <v>7</v>
      </c>
      <c r="B11" s="17" t="s">
        <v>229</v>
      </c>
      <c r="C11" s="31" t="s">
        <v>178</v>
      </c>
      <c r="D11" s="31" t="s">
        <v>181</v>
      </c>
      <c r="E11" s="17" t="s">
        <v>66</v>
      </c>
      <c r="F11" s="16" t="s">
        <v>180</v>
      </c>
      <c r="G11" s="15">
        <v>44440</v>
      </c>
      <c r="H11" s="15">
        <v>44620</v>
      </c>
      <c r="I11" s="33">
        <v>561708.74879999994</v>
      </c>
      <c r="J11" s="35">
        <v>124824.16639999999</v>
      </c>
      <c r="K11" s="56">
        <v>374472.49919999996</v>
      </c>
      <c r="L11" s="56">
        <v>62412.083199999994</v>
      </c>
      <c r="M11" s="35">
        <v>0</v>
      </c>
      <c r="N11" s="56">
        <v>0</v>
      </c>
    </row>
    <row r="12" spans="1:14" s="9" customFormat="1" ht="20.25" customHeight="1" outlineLevel="2" x14ac:dyDescent="0.25">
      <c r="A12" s="78" t="s">
        <v>166</v>
      </c>
      <c r="B12" s="78" t="s">
        <v>146</v>
      </c>
      <c r="C12" s="87" t="s">
        <v>206</v>
      </c>
      <c r="D12" s="87" t="s">
        <v>144</v>
      </c>
      <c r="E12" s="17" t="s">
        <v>165</v>
      </c>
      <c r="F12" s="81" t="s">
        <v>143</v>
      </c>
      <c r="G12" s="84">
        <v>43509</v>
      </c>
      <c r="H12" s="84">
        <v>45565</v>
      </c>
      <c r="I12" s="58">
        <v>3634047329.9000001</v>
      </c>
      <c r="J12" s="58">
        <v>1146778699.0999999</v>
      </c>
      <c r="K12" s="56">
        <v>2589414.6</v>
      </c>
      <c r="L12" s="56">
        <v>2589414.6</v>
      </c>
      <c r="M12" s="56">
        <v>2589414.6</v>
      </c>
      <c r="N12" s="56">
        <v>497453726.16000003</v>
      </c>
    </row>
    <row r="13" spans="1:14" s="9" customFormat="1" ht="23.25" customHeight="1" outlineLevel="2" x14ac:dyDescent="0.25">
      <c r="A13" s="79"/>
      <c r="B13" s="79"/>
      <c r="C13" s="88"/>
      <c r="D13" s="88"/>
      <c r="E13" s="17" t="s">
        <v>155</v>
      </c>
      <c r="F13" s="82"/>
      <c r="G13" s="85"/>
      <c r="H13" s="85"/>
      <c r="I13" s="59"/>
      <c r="J13" s="59"/>
      <c r="K13" s="56">
        <v>3393603.12</v>
      </c>
      <c r="L13" s="56">
        <v>3393603.12</v>
      </c>
      <c r="M13" s="56">
        <v>3393603.12</v>
      </c>
      <c r="N13" s="56"/>
    </row>
    <row r="14" spans="1:14" s="9" customFormat="1" ht="45.95" customHeight="1" outlineLevel="2" x14ac:dyDescent="0.25">
      <c r="A14" s="80"/>
      <c r="B14" s="80"/>
      <c r="C14" s="89"/>
      <c r="D14" s="89"/>
      <c r="E14" s="17" t="s">
        <v>140</v>
      </c>
      <c r="F14" s="83"/>
      <c r="G14" s="86"/>
      <c r="H14" s="86"/>
      <c r="I14" s="60"/>
      <c r="J14" s="60"/>
      <c r="K14" s="56">
        <v>657288617.15999997</v>
      </c>
      <c r="L14" s="56">
        <v>657288617.15999997</v>
      </c>
      <c r="M14" s="56">
        <v>657288617.15999997</v>
      </c>
      <c r="N14" s="56"/>
    </row>
    <row r="15" spans="1:14" s="9" customFormat="1" ht="54" customHeight="1" outlineLevel="2" x14ac:dyDescent="0.25">
      <c r="A15" s="17" t="s">
        <v>175</v>
      </c>
      <c r="B15" s="17" t="s">
        <v>12</v>
      </c>
      <c r="C15" s="31" t="s">
        <v>173</v>
      </c>
      <c r="D15" s="31" t="s">
        <v>141</v>
      </c>
      <c r="E15" s="17" t="s">
        <v>165</v>
      </c>
      <c r="F15" s="16" t="s">
        <v>172</v>
      </c>
      <c r="G15" s="15">
        <v>43726</v>
      </c>
      <c r="H15" s="15">
        <v>45293</v>
      </c>
      <c r="I15" s="33">
        <v>167100084.52000001</v>
      </c>
      <c r="J15" s="33">
        <v>44810089</v>
      </c>
      <c r="K15" s="56">
        <v>40763331.840000004</v>
      </c>
      <c r="L15" s="56">
        <v>40763331.840000004</v>
      </c>
      <c r="M15" s="56">
        <v>40763331.840000004</v>
      </c>
      <c r="N15" s="56">
        <v>0</v>
      </c>
    </row>
    <row r="16" spans="1:14" s="9" customFormat="1" ht="102.75" customHeight="1" outlineLevel="2" x14ac:dyDescent="0.25">
      <c r="A16" s="17" t="s">
        <v>174</v>
      </c>
      <c r="B16" s="17" t="s">
        <v>12</v>
      </c>
      <c r="C16" s="31" t="s">
        <v>170</v>
      </c>
      <c r="D16" s="31" t="s">
        <v>169</v>
      </c>
      <c r="E16" s="17" t="s">
        <v>165</v>
      </c>
      <c r="F16" s="16" t="s">
        <v>168</v>
      </c>
      <c r="G16" s="15">
        <v>44197</v>
      </c>
      <c r="H16" s="15">
        <v>44926</v>
      </c>
      <c r="I16" s="33">
        <v>74990562.959999993</v>
      </c>
      <c r="J16" s="33">
        <v>0</v>
      </c>
      <c r="K16" s="56">
        <v>37495281.479999997</v>
      </c>
      <c r="L16" s="56">
        <v>37495281.479999997</v>
      </c>
      <c r="M16" s="33">
        <v>0</v>
      </c>
      <c r="N16" s="56">
        <v>0</v>
      </c>
    </row>
    <row r="17" spans="1:14" s="9" customFormat="1" ht="22.5" outlineLevel="2" x14ac:dyDescent="0.25">
      <c r="A17" s="17" t="s">
        <v>171</v>
      </c>
      <c r="B17" s="17" t="s">
        <v>166</v>
      </c>
      <c r="C17" s="31" t="s">
        <v>201</v>
      </c>
      <c r="D17" s="31" t="s">
        <v>231</v>
      </c>
      <c r="E17" s="17" t="s">
        <v>165</v>
      </c>
      <c r="F17" s="48" t="s">
        <v>231</v>
      </c>
      <c r="G17" s="15">
        <v>44562</v>
      </c>
      <c r="H17" s="15">
        <v>45291</v>
      </c>
      <c r="I17" s="33">
        <v>99646586.640000001</v>
      </c>
      <c r="J17" s="33">
        <v>0</v>
      </c>
      <c r="K17" s="56">
        <v>0</v>
      </c>
      <c r="L17" s="56">
        <v>44000000</v>
      </c>
      <c r="M17" s="56">
        <v>55646586.640000001</v>
      </c>
      <c r="N17" s="56">
        <v>0</v>
      </c>
    </row>
    <row r="18" spans="1:14" s="9" customFormat="1" ht="22.5" outlineLevel="2" x14ac:dyDescent="0.25">
      <c r="A18" s="17" t="s">
        <v>167</v>
      </c>
      <c r="B18" s="17" t="s">
        <v>12</v>
      </c>
      <c r="C18" s="31" t="s">
        <v>202</v>
      </c>
      <c r="D18" s="31" t="s">
        <v>141</v>
      </c>
      <c r="E18" s="17" t="s">
        <v>165</v>
      </c>
      <c r="F18" s="16" t="s">
        <v>164</v>
      </c>
      <c r="G18" s="15">
        <v>44274</v>
      </c>
      <c r="H18" s="15">
        <v>45413</v>
      </c>
      <c r="I18" s="33">
        <v>107836911.53</v>
      </c>
      <c r="J18" s="33">
        <v>0</v>
      </c>
      <c r="K18" s="56">
        <v>24255557.469999999</v>
      </c>
      <c r="L18" s="56">
        <v>35820936.600000001</v>
      </c>
      <c r="M18" s="56">
        <v>35820936.600000001</v>
      </c>
      <c r="N18" s="56">
        <v>11939480.359999999</v>
      </c>
    </row>
    <row r="19" spans="1:14" s="9" customFormat="1" ht="25.15" customHeight="1" outlineLevel="2" x14ac:dyDescent="0.25">
      <c r="A19" s="78" t="s">
        <v>146</v>
      </c>
      <c r="B19" s="78" t="s">
        <v>12</v>
      </c>
      <c r="C19" s="87" t="s">
        <v>153</v>
      </c>
      <c r="D19" s="87" t="s">
        <v>152</v>
      </c>
      <c r="E19" s="17" t="s">
        <v>155</v>
      </c>
      <c r="F19" s="93" t="s">
        <v>150</v>
      </c>
      <c r="G19" s="15">
        <v>43712</v>
      </c>
      <c r="H19" s="15">
        <v>45260</v>
      </c>
      <c r="I19" s="98">
        <v>490523428.31999999</v>
      </c>
      <c r="J19" s="58">
        <v>141281126.94</v>
      </c>
      <c r="K19" s="56">
        <v>66790441.965600006</v>
      </c>
      <c r="L19" s="56">
        <v>65996384.45040001</v>
      </c>
      <c r="M19" s="56">
        <v>56465730.9252</v>
      </c>
      <c r="N19" s="56">
        <v>0</v>
      </c>
    </row>
    <row r="20" spans="1:14" s="9" customFormat="1" ht="28.5" customHeight="1" outlineLevel="2" x14ac:dyDescent="0.25">
      <c r="A20" s="80"/>
      <c r="B20" s="80"/>
      <c r="C20" s="89"/>
      <c r="D20" s="89"/>
      <c r="E20" s="17" t="s">
        <v>151</v>
      </c>
      <c r="F20" s="94"/>
      <c r="G20" s="15">
        <v>43712</v>
      </c>
      <c r="H20" s="15">
        <v>45260</v>
      </c>
      <c r="I20" s="99"/>
      <c r="J20" s="60"/>
      <c r="K20" s="56">
        <v>55670164.270000003</v>
      </c>
      <c r="L20" s="56">
        <v>56219142.309600003</v>
      </c>
      <c r="M20" s="56">
        <v>48100437.454800002</v>
      </c>
      <c r="N20" s="56">
        <v>0</v>
      </c>
    </row>
    <row r="21" spans="1:14" s="9" customFormat="1" ht="30.75" customHeight="1" outlineLevel="2" x14ac:dyDescent="0.25">
      <c r="A21" s="95" t="s">
        <v>63</v>
      </c>
      <c r="B21" s="95" t="s">
        <v>12</v>
      </c>
      <c r="C21" s="87" t="s">
        <v>218</v>
      </c>
      <c r="D21" s="87" t="s">
        <v>141</v>
      </c>
      <c r="E21" s="17" t="s">
        <v>155</v>
      </c>
      <c r="F21" s="90" t="s">
        <v>139</v>
      </c>
      <c r="G21" s="15">
        <v>43942</v>
      </c>
      <c r="H21" s="15">
        <v>45536</v>
      </c>
      <c r="I21" s="58">
        <v>924427776.97000003</v>
      </c>
      <c r="J21" s="58">
        <v>233352421.44</v>
      </c>
      <c r="K21" s="56">
        <v>138642226.26601872</v>
      </c>
      <c r="L21" s="56">
        <v>138642226.26601872</v>
      </c>
      <c r="M21" s="56">
        <v>138642226.26601872</v>
      </c>
      <c r="N21" s="56">
        <v>74857324.327455461</v>
      </c>
    </row>
    <row r="22" spans="1:14" s="9" customFormat="1" ht="30.75" customHeight="1" outlineLevel="2" x14ac:dyDescent="0.25">
      <c r="A22" s="91"/>
      <c r="B22" s="91"/>
      <c r="C22" s="96"/>
      <c r="D22" s="96"/>
      <c r="E22" s="17" t="s">
        <v>148</v>
      </c>
      <c r="F22" s="91"/>
      <c r="G22" s="15">
        <v>43942</v>
      </c>
      <c r="H22" s="15">
        <v>45536</v>
      </c>
      <c r="I22" s="59"/>
      <c r="J22" s="59"/>
      <c r="K22" s="56">
        <v>10964356.107986141</v>
      </c>
      <c r="L22" s="56">
        <v>10964356.107986141</v>
      </c>
      <c r="M22" s="56">
        <v>10964356.107986141</v>
      </c>
      <c r="N22" s="56">
        <v>5484355.0995550193</v>
      </c>
    </row>
    <row r="23" spans="1:14" s="9" customFormat="1" ht="54.95" customHeight="1" outlineLevel="2" x14ac:dyDescent="0.25">
      <c r="A23" s="92"/>
      <c r="B23" s="92"/>
      <c r="C23" s="97"/>
      <c r="D23" s="97"/>
      <c r="E23" s="17" t="s">
        <v>140</v>
      </c>
      <c r="F23" s="92"/>
      <c r="G23" s="15">
        <v>43942</v>
      </c>
      <c r="H23" s="15">
        <v>45536</v>
      </c>
      <c r="I23" s="60"/>
      <c r="J23" s="60"/>
      <c r="K23" s="56">
        <v>45694440.622137628</v>
      </c>
      <c r="L23" s="56">
        <v>45694440.622137628</v>
      </c>
      <c r="M23" s="56">
        <v>45694440.622137628</v>
      </c>
      <c r="N23" s="56">
        <v>24830607.3811641</v>
      </c>
    </row>
    <row r="24" spans="1:14" s="9" customFormat="1" ht="36.6" customHeight="1" outlineLevel="2" x14ac:dyDescent="0.25">
      <c r="A24" s="17" t="s">
        <v>163</v>
      </c>
      <c r="B24" s="17" t="s">
        <v>12</v>
      </c>
      <c r="C24" s="31" t="s">
        <v>160</v>
      </c>
      <c r="D24" s="31" t="s">
        <v>159</v>
      </c>
      <c r="E24" s="17" t="s">
        <v>155</v>
      </c>
      <c r="F24" s="16" t="s">
        <v>158</v>
      </c>
      <c r="G24" s="15">
        <v>43809</v>
      </c>
      <c r="H24" s="15">
        <v>45291</v>
      </c>
      <c r="I24" s="33">
        <v>119740167.12</v>
      </c>
      <c r="J24" s="33">
        <v>22212693.84</v>
      </c>
      <c r="K24" s="56">
        <v>32509157.760000002</v>
      </c>
      <c r="L24" s="56">
        <v>32509157.760000002</v>
      </c>
      <c r="M24" s="56">
        <v>32509157.760000002</v>
      </c>
      <c r="N24" s="56">
        <v>0</v>
      </c>
    </row>
    <row r="25" spans="1:14" s="9" customFormat="1" ht="32.25" customHeight="1" outlineLevel="2" x14ac:dyDescent="0.25">
      <c r="A25" s="17" t="s">
        <v>162</v>
      </c>
      <c r="B25" s="17" t="s">
        <v>12</v>
      </c>
      <c r="C25" s="31" t="s">
        <v>213</v>
      </c>
      <c r="D25" s="31" t="s">
        <v>141</v>
      </c>
      <c r="E25" s="17" t="s">
        <v>155</v>
      </c>
      <c r="F25" s="16" t="s">
        <v>154</v>
      </c>
      <c r="G25" s="15">
        <v>44347</v>
      </c>
      <c r="H25" s="15">
        <v>45536</v>
      </c>
      <c r="I25" s="33">
        <v>234329849.81999999</v>
      </c>
      <c r="J25" s="33">
        <v>0</v>
      </c>
      <c r="K25" s="56">
        <v>53549608.850000001</v>
      </c>
      <c r="L25" s="56">
        <v>67792609.680000007</v>
      </c>
      <c r="M25" s="56">
        <v>67792609.680000007</v>
      </c>
      <c r="N25" s="56">
        <v>45195021.609999999</v>
      </c>
    </row>
    <row r="26" spans="1:14" s="9" customFormat="1" ht="54" customHeight="1" outlineLevel="2" x14ac:dyDescent="0.25">
      <c r="A26" s="17" t="s">
        <v>161</v>
      </c>
      <c r="B26" s="17" t="s">
        <v>7</v>
      </c>
      <c r="C26" s="31" t="s">
        <v>234</v>
      </c>
      <c r="D26" s="31" t="s">
        <v>231</v>
      </c>
      <c r="E26" s="17" t="s">
        <v>133</v>
      </c>
      <c r="F26" s="48" t="s">
        <v>231</v>
      </c>
      <c r="G26" s="17">
        <v>2021</v>
      </c>
      <c r="H26" s="15">
        <v>44849</v>
      </c>
      <c r="I26" s="33">
        <v>3223200</v>
      </c>
      <c r="J26" s="33">
        <v>0</v>
      </c>
      <c r="K26" s="56">
        <v>600000</v>
      </c>
      <c r="L26" s="56">
        <v>2613200</v>
      </c>
      <c r="M26" s="56">
        <v>0</v>
      </c>
      <c r="N26" s="56">
        <v>0</v>
      </c>
    </row>
    <row r="27" spans="1:14" s="9" customFormat="1" ht="42.75" customHeight="1" outlineLevel="2" x14ac:dyDescent="0.25">
      <c r="A27" s="17" t="s">
        <v>157</v>
      </c>
      <c r="B27" s="17" t="s">
        <v>12</v>
      </c>
      <c r="C27" s="31" t="s">
        <v>126</v>
      </c>
      <c r="D27" s="31" t="s">
        <v>125</v>
      </c>
      <c r="E27" s="17" t="s">
        <v>124</v>
      </c>
      <c r="F27" s="16" t="s">
        <v>123</v>
      </c>
      <c r="G27" s="15">
        <v>43781</v>
      </c>
      <c r="H27" s="15">
        <v>45626</v>
      </c>
      <c r="I27" s="33">
        <v>6888600</v>
      </c>
      <c r="J27" s="33">
        <v>1496400</v>
      </c>
      <c r="K27" s="56">
        <v>1496400</v>
      </c>
      <c r="L27" s="56">
        <v>1496400</v>
      </c>
      <c r="M27" s="56">
        <v>1496400</v>
      </c>
      <c r="N27" s="56">
        <v>903000</v>
      </c>
    </row>
    <row r="28" spans="1:14" s="9" customFormat="1" ht="76.7" customHeight="1" outlineLevel="2" x14ac:dyDescent="0.25">
      <c r="A28" s="17" t="s">
        <v>78</v>
      </c>
      <c r="B28" s="17" t="s">
        <v>78</v>
      </c>
      <c r="C28" s="31" t="s">
        <v>207</v>
      </c>
      <c r="D28" s="31" t="s">
        <v>225</v>
      </c>
      <c r="E28" s="17" t="s">
        <v>115</v>
      </c>
      <c r="F28" s="16" t="s">
        <v>120</v>
      </c>
      <c r="G28" s="15" t="s">
        <v>119</v>
      </c>
      <c r="H28" s="15">
        <v>44926</v>
      </c>
      <c r="I28" s="33">
        <v>13700000</v>
      </c>
      <c r="J28" s="33">
        <v>0</v>
      </c>
      <c r="K28" s="56">
        <v>4536180</v>
      </c>
      <c r="L28" s="56">
        <v>9164000</v>
      </c>
      <c r="M28" s="33">
        <v>0</v>
      </c>
      <c r="N28" s="56">
        <v>0</v>
      </c>
    </row>
    <row r="29" spans="1:14" s="9" customFormat="1" ht="53.25" customHeight="1" outlineLevel="2" x14ac:dyDescent="0.25">
      <c r="A29" s="17" t="s">
        <v>149</v>
      </c>
      <c r="B29" s="17" t="s">
        <v>78</v>
      </c>
      <c r="C29" s="31" t="s">
        <v>208</v>
      </c>
      <c r="D29" s="31" t="s">
        <v>225</v>
      </c>
      <c r="E29" s="17" t="s">
        <v>115</v>
      </c>
      <c r="F29" s="16" t="s">
        <v>114</v>
      </c>
      <c r="G29" s="15" t="s">
        <v>113</v>
      </c>
      <c r="H29" s="15">
        <v>44926</v>
      </c>
      <c r="I29" s="33">
        <v>152905284</v>
      </c>
      <c r="J29" s="33">
        <v>0</v>
      </c>
      <c r="K29" s="56">
        <v>59119284</v>
      </c>
      <c r="L29" s="56">
        <v>93786000</v>
      </c>
      <c r="M29" s="33">
        <v>0</v>
      </c>
      <c r="N29" s="56">
        <v>0</v>
      </c>
    </row>
    <row r="30" spans="1:14" s="9" customFormat="1" ht="43.5" customHeight="1" outlineLevel="2" x14ac:dyDescent="0.25">
      <c r="A30" s="17" t="s">
        <v>147</v>
      </c>
      <c r="B30" s="17" t="s">
        <v>12</v>
      </c>
      <c r="C30" s="31" t="s">
        <v>214</v>
      </c>
      <c r="D30" s="31" t="s">
        <v>110</v>
      </c>
      <c r="E30" s="29">
        <v>3381</v>
      </c>
      <c r="F30" s="16" t="s">
        <v>109</v>
      </c>
      <c r="G30" s="15">
        <v>44194</v>
      </c>
      <c r="H30" s="15">
        <v>44926</v>
      </c>
      <c r="I30" s="33">
        <v>53030995.530000001</v>
      </c>
      <c r="J30" s="33">
        <v>0</v>
      </c>
      <c r="K30" s="56">
        <v>26515497.765000001</v>
      </c>
      <c r="L30" s="56">
        <v>26515497.765000001</v>
      </c>
      <c r="M30" s="33">
        <v>0</v>
      </c>
      <c r="N30" s="56">
        <v>0</v>
      </c>
    </row>
    <row r="31" spans="1:14" s="9" customFormat="1" ht="39" customHeight="1" outlineLevel="2" x14ac:dyDescent="0.25">
      <c r="A31" s="17" t="s">
        <v>142</v>
      </c>
      <c r="B31" s="17" t="s">
        <v>12</v>
      </c>
      <c r="C31" s="31" t="s">
        <v>107</v>
      </c>
      <c r="D31" s="31" t="s">
        <v>106</v>
      </c>
      <c r="E31" s="29">
        <v>3381</v>
      </c>
      <c r="F31" s="16" t="s">
        <v>105</v>
      </c>
      <c r="G31" s="15">
        <v>44194</v>
      </c>
      <c r="H31" s="15">
        <v>44926</v>
      </c>
      <c r="I31" s="33">
        <v>19628142.109999999</v>
      </c>
      <c r="J31" s="33">
        <v>0</v>
      </c>
      <c r="K31" s="56">
        <v>9814071.0549999997</v>
      </c>
      <c r="L31" s="56">
        <v>9814071.0549999997</v>
      </c>
      <c r="M31" s="33">
        <v>0</v>
      </c>
      <c r="N31" s="56">
        <v>0</v>
      </c>
    </row>
    <row r="32" spans="1:14" s="9" customFormat="1" ht="56.25" outlineLevel="2" x14ac:dyDescent="0.25">
      <c r="A32" s="17" t="s">
        <v>138</v>
      </c>
      <c r="B32" s="17" t="s">
        <v>12</v>
      </c>
      <c r="C32" s="31" t="s">
        <v>215</v>
      </c>
      <c r="D32" s="31" t="s">
        <v>102</v>
      </c>
      <c r="E32" s="17" t="s">
        <v>101</v>
      </c>
      <c r="F32" s="16" t="s">
        <v>100</v>
      </c>
      <c r="G32" s="15">
        <v>44194</v>
      </c>
      <c r="H32" s="15">
        <v>44926</v>
      </c>
      <c r="I32" s="33">
        <v>26294573.760000002</v>
      </c>
      <c r="J32" s="33">
        <v>0</v>
      </c>
      <c r="K32" s="56">
        <v>13147286.880000001</v>
      </c>
      <c r="L32" s="56">
        <v>13147286.880000001</v>
      </c>
      <c r="M32" s="33">
        <v>0</v>
      </c>
      <c r="N32" s="56">
        <v>0</v>
      </c>
    </row>
    <row r="33" spans="1:14" s="9" customFormat="1" ht="61.5" customHeight="1" outlineLevel="2" x14ac:dyDescent="0.25">
      <c r="A33" s="17" t="s">
        <v>134</v>
      </c>
      <c r="B33" s="17" t="s">
        <v>12</v>
      </c>
      <c r="C33" s="31" t="s">
        <v>216</v>
      </c>
      <c r="D33" s="31" t="s">
        <v>97</v>
      </c>
      <c r="E33" s="17" t="s">
        <v>9</v>
      </c>
      <c r="F33" s="16" t="s">
        <v>96</v>
      </c>
      <c r="G33" s="15">
        <v>44197</v>
      </c>
      <c r="H33" s="15">
        <v>44926</v>
      </c>
      <c r="I33" s="33">
        <v>149985520</v>
      </c>
      <c r="J33" s="33">
        <v>0</v>
      </c>
      <c r="K33" s="56">
        <v>74992760</v>
      </c>
      <c r="L33" s="56">
        <v>74992760</v>
      </c>
      <c r="M33" s="33">
        <v>0</v>
      </c>
      <c r="N33" s="56">
        <v>0</v>
      </c>
    </row>
    <row r="34" spans="1:14" s="9" customFormat="1" ht="142.5" customHeight="1" outlineLevel="2" x14ac:dyDescent="0.25">
      <c r="A34" s="17" t="s">
        <v>132</v>
      </c>
      <c r="B34" s="17" t="s">
        <v>12</v>
      </c>
      <c r="C34" s="31" t="s">
        <v>209</v>
      </c>
      <c r="D34" s="31" t="s">
        <v>93</v>
      </c>
      <c r="E34" s="17" t="s">
        <v>9</v>
      </c>
      <c r="F34" s="16" t="s">
        <v>92</v>
      </c>
      <c r="G34" s="15">
        <v>44197</v>
      </c>
      <c r="H34" s="15">
        <v>44926</v>
      </c>
      <c r="I34" s="33">
        <v>113984589</v>
      </c>
      <c r="J34" s="33">
        <v>0</v>
      </c>
      <c r="K34" s="56">
        <v>58475006.5</v>
      </c>
      <c r="L34" s="56">
        <v>55509582.5</v>
      </c>
      <c r="M34" s="33">
        <v>0</v>
      </c>
      <c r="N34" s="56">
        <v>0</v>
      </c>
    </row>
    <row r="35" spans="1:14" s="9" customFormat="1" ht="48.75" customHeight="1" outlineLevel="2" x14ac:dyDescent="0.25">
      <c r="A35" s="17" t="s">
        <v>127</v>
      </c>
      <c r="B35" s="17" t="s">
        <v>12</v>
      </c>
      <c r="C35" s="31" t="s">
        <v>90</v>
      </c>
      <c r="D35" s="31" t="s">
        <v>226</v>
      </c>
      <c r="E35" s="17" t="s">
        <v>88</v>
      </c>
      <c r="F35" s="16" t="s">
        <v>87</v>
      </c>
      <c r="G35" s="15" t="s">
        <v>86</v>
      </c>
      <c r="H35" s="15">
        <v>44926</v>
      </c>
      <c r="I35" s="33">
        <v>76968871.609999999</v>
      </c>
      <c r="J35" s="33">
        <v>0</v>
      </c>
      <c r="K35" s="56">
        <v>38484435.805</v>
      </c>
      <c r="L35" s="56">
        <v>38484435.805</v>
      </c>
      <c r="M35" s="33">
        <v>0</v>
      </c>
      <c r="N35" s="56">
        <v>0</v>
      </c>
    </row>
    <row r="36" spans="1:14" s="9" customFormat="1" ht="42" customHeight="1" outlineLevel="2" x14ac:dyDescent="0.25">
      <c r="A36" s="17" t="s">
        <v>122</v>
      </c>
      <c r="B36" s="17" t="s">
        <v>78</v>
      </c>
      <c r="C36" s="31" t="s">
        <v>235</v>
      </c>
      <c r="D36" s="31" t="s">
        <v>227</v>
      </c>
      <c r="E36" s="17" t="s">
        <v>84</v>
      </c>
      <c r="F36" s="16" t="s">
        <v>83</v>
      </c>
      <c r="G36" s="15">
        <v>44365</v>
      </c>
      <c r="H36" s="15">
        <v>45460</v>
      </c>
      <c r="I36" s="33">
        <v>185429091.35000002</v>
      </c>
      <c r="J36" s="33">
        <v>0</v>
      </c>
      <c r="K36" s="56">
        <v>76010000</v>
      </c>
      <c r="L36" s="56">
        <v>39078246.920000002</v>
      </c>
      <c r="M36" s="33">
        <v>46893896.310000002</v>
      </c>
      <c r="N36" s="56">
        <v>23446948.120000001</v>
      </c>
    </row>
    <row r="37" spans="1:14" s="9" customFormat="1" ht="67.5" outlineLevel="2" x14ac:dyDescent="0.25">
      <c r="A37" s="17" t="s">
        <v>118</v>
      </c>
      <c r="B37" s="17" t="s">
        <v>78</v>
      </c>
      <c r="C37" s="31" t="s">
        <v>217</v>
      </c>
      <c r="D37" s="31" t="s">
        <v>81</v>
      </c>
      <c r="E37" s="17" t="s">
        <v>66</v>
      </c>
      <c r="F37" s="16" t="s">
        <v>80</v>
      </c>
      <c r="G37" s="15">
        <v>42767</v>
      </c>
      <c r="H37" s="15">
        <v>45323</v>
      </c>
      <c r="I37" s="33">
        <v>322620828.5</v>
      </c>
      <c r="J37" s="33">
        <v>77428998.840000004</v>
      </c>
      <c r="K37" s="56">
        <v>77428998.840000004</v>
      </c>
      <c r="L37" s="56">
        <v>77428998.840000004</v>
      </c>
      <c r="M37" s="33">
        <v>77428998.840000004</v>
      </c>
      <c r="N37" s="56">
        <v>12904833.140000001</v>
      </c>
    </row>
    <row r="38" spans="1:14" s="9" customFormat="1" ht="54" customHeight="1" outlineLevel="2" x14ac:dyDescent="0.25">
      <c r="A38" s="17" t="s">
        <v>112</v>
      </c>
      <c r="B38" s="17" t="s">
        <v>78</v>
      </c>
      <c r="C38" s="31" t="s">
        <v>210</v>
      </c>
      <c r="D38" s="31" t="s">
        <v>77</v>
      </c>
      <c r="E38" s="17" t="s">
        <v>66</v>
      </c>
      <c r="F38" s="48" t="s">
        <v>76</v>
      </c>
      <c r="G38" s="15" t="s">
        <v>75</v>
      </c>
      <c r="H38" s="17" t="s">
        <v>228</v>
      </c>
      <c r="I38" s="33">
        <v>296944836.12</v>
      </c>
      <c r="J38" s="33">
        <v>0</v>
      </c>
      <c r="K38" s="56">
        <v>57739273.689999998</v>
      </c>
      <c r="L38" s="56">
        <v>98981612.040000007</v>
      </c>
      <c r="M38" s="35">
        <v>98981612.040000007</v>
      </c>
      <c r="N38" s="56">
        <v>41242338.350000001</v>
      </c>
    </row>
    <row r="39" spans="1:14" s="9" customFormat="1" ht="42" customHeight="1" outlineLevel="2" x14ac:dyDescent="0.25">
      <c r="A39" s="17" t="s">
        <v>108</v>
      </c>
      <c r="B39" s="17" t="s">
        <v>69</v>
      </c>
      <c r="C39" s="31" t="s">
        <v>211</v>
      </c>
      <c r="D39" s="31" t="s">
        <v>67</v>
      </c>
      <c r="E39" s="17" t="s">
        <v>66</v>
      </c>
      <c r="F39" s="48" t="s">
        <v>198</v>
      </c>
      <c r="G39" s="15" t="s">
        <v>65</v>
      </c>
      <c r="H39" s="15" t="s">
        <v>64</v>
      </c>
      <c r="I39" s="33">
        <v>298924763.92000002</v>
      </c>
      <c r="J39" s="35">
        <v>25000000</v>
      </c>
      <c r="K39" s="56">
        <v>84284542.680000007</v>
      </c>
      <c r="L39" s="56">
        <v>84284542.739999995</v>
      </c>
      <c r="M39" s="56">
        <v>84284542.799999997</v>
      </c>
      <c r="N39" s="56">
        <v>21071135.699999999</v>
      </c>
    </row>
    <row r="40" spans="1:14" s="9" customFormat="1" ht="45" outlineLevel="2" x14ac:dyDescent="0.25">
      <c r="A40" s="17" t="s">
        <v>104</v>
      </c>
      <c r="B40" s="17" t="s">
        <v>63</v>
      </c>
      <c r="C40" s="31" t="s">
        <v>62</v>
      </c>
      <c r="D40" s="31" t="s">
        <v>61</v>
      </c>
      <c r="E40" s="17" t="s">
        <v>60</v>
      </c>
      <c r="F40" s="16" t="s">
        <v>59</v>
      </c>
      <c r="G40" s="15">
        <v>43734</v>
      </c>
      <c r="H40" s="15">
        <v>45547</v>
      </c>
      <c r="I40" s="33">
        <v>1946454610.1600001</v>
      </c>
      <c r="J40" s="33">
        <v>336104408.80000001</v>
      </c>
      <c r="K40" s="56">
        <v>555901067.51999998</v>
      </c>
      <c r="L40" s="56">
        <v>346263169.12</v>
      </c>
      <c r="M40" s="56">
        <v>351457073.75999999</v>
      </c>
      <c r="N40" s="56">
        <v>356728890.96000004</v>
      </c>
    </row>
    <row r="41" spans="1:14" s="9" customFormat="1" ht="157.5" outlineLevel="2" x14ac:dyDescent="0.25">
      <c r="A41" s="17" t="s">
        <v>99</v>
      </c>
      <c r="B41" s="17" t="s">
        <v>58</v>
      </c>
      <c r="C41" s="31" t="s">
        <v>220</v>
      </c>
      <c r="D41" s="31" t="s">
        <v>55</v>
      </c>
      <c r="E41" s="17" t="s">
        <v>56</v>
      </c>
      <c r="F41" s="48" t="s">
        <v>195</v>
      </c>
      <c r="G41" s="17">
        <v>2020</v>
      </c>
      <c r="H41" s="17">
        <v>2022</v>
      </c>
      <c r="I41" s="33">
        <v>137397000</v>
      </c>
      <c r="J41" s="33">
        <v>25603500</v>
      </c>
      <c r="K41" s="56">
        <v>83655000</v>
      </c>
      <c r="L41" s="56">
        <v>28138500</v>
      </c>
      <c r="M41" s="33">
        <v>0</v>
      </c>
      <c r="N41" s="56">
        <v>0</v>
      </c>
    </row>
    <row r="42" spans="1:14" s="9" customFormat="1" ht="90" outlineLevel="2" x14ac:dyDescent="0.25">
      <c r="A42" s="17" t="s">
        <v>95</v>
      </c>
      <c r="B42" s="17" t="s">
        <v>12</v>
      </c>
      <c r="C42" s="31" t="s">
        <v>54</v>
      </c>
      <c r="D42" s="31" t="s">
        <v>53</v>
      </c>
      <c r="E42" s="49" t="s">
        <v>196</v>
      </c>
      <c r="F42" s="16" t="s">
        <v>52</v>
      </c>
      <c r="G42" s="15" t="s">
        <v>48</v>
      </c>
      <c r="H42" s="15">
        <v>44926</v>
      </c>
      <c r="I42" s="33">
        <v>369082034.18000001</v>
      </c>
      <c r="J42" s="33">
        <v>0</v>
      </c>
      <c r="K42" s="56">
        <v>184541017.09</v>
      </c>
      <c r="L42" s="56">
        <v>184541017.09</v>
      </c>
      <c r="M42" s="33">
        <v>0</v>
      </c>
      <c r="N42" s="56">
        <v>0</v>
      </c>
    </row>
    <row r="43" spans="1:14" s="9" customFormat="1" ht="78.75" outlineLevel="2" x14ac:dyDescent="0.25">
      <c r="A43" s="17" t="s">
        <v>91</v>
      </c>
      <c r="B43" s="17" t="s">
        <v>12</v>
      </c>
      <c r="C43" s="31" t="s">
        <v>224</v>
      </c>
      <c r="D43" s="31" t="s">
        <v>50</v>
      </c>
      <c r="E43" s="49" t="s">
        <v>196</v>
      </c>
      <c r="F43" s="16" t="s">
        <v>49</v>
      </c>
      <c r="G43" s="15" t="s">
        <v>48</v>
      </c>
      <c r="H43" s="15">
        <v>44926</v>
      </c>
      <c r="I43" s="33">
        <v>544189290.94000006</v>
      </c>
      <c r="J43" s="33">
        <v>0</v>
      </c>
      <c r="K43" s="56">
        <v>296829825</v>
      </c>
      <c r="L43" s="56">
        <v>247359465.94</v>
      </c>
      <c r="M43" s="33">
        <v>0</v>
      </c>
      <c r="N43" s="56">
        <v>0</v>
      </c>
    </row>
    <row r="44" spans="1:14" s="9" customFormat="1" ht="46.5" customHeight="1" outlineLevel="2" x14ac:dyDescent="0.25">
      <c r="A44" s="17" t="s">
        <v>85</v>
      </c>
      <c r="B44" s="17" t="s">
        <v>7</v>
      </c>
      <c r="C44" s="31" t="s">
        <v>47</v>
      </c>
      <c r="D44" s="31" t="s">
        <v>231</v>
      </c>
      <c r="E44" s="17" t="s">
        <v>46</v>
      </c>
      <c r="F44" s="48" t="s">
        <v>231</v>
      </c>
      <c r="G44" s="17" t="s">
        <v>232</v>
      </c>
      <c r="H44" s="17" t="s">
        <v>233</v>
      </c>
      <c r="I44" s="33">
        <v>13100000</v>
      </c>
      <c r="J44" s="33">
        <v>0</v>
      </c>
      <c r="K44" s="56">
        <v>6550000</v>
      </c>
      <c r="L44" s="56">
        <v>6550000</v>
      </c>
      <c r="M44" s="33">
        <v>0</v>
      </c>
      <c r="N44" s="56">
        <v>0</v>
      </c>
    </row>
    <row r="45" spans="1:14" s="9" customFormat="1" ht="46.5" customHeight="1" outlineLevel="2" x14ac:dyDescent="0.25">
      <c r="A45" s="17" t="s">
        <v>82</v>
      </c>
      <c r="B45" s="17" t="s">
        <v>12</v>
      </c>
      <c r="C45" s="31" t="s">
        <v>230</v>
      </c>
      <c r="D45" s="31" t="s">
        <v>231</v>
      </c>
      <c r="E45" s="17" t="s">
        <v>46</v>
      </c>
      <c r="F45" s="48" t="s">
        <v>231</v>
      </c>
      <c r="G45" s="17" t="s">
        <v>75</v>
      </c>
      <c r="H45" s="17" t="s">
        <v>228</v>
      </c>
      <c r="I45" s="55">
        <v>17999800.02</v>
      </c>
      <c r="J45" s="55">
        <v>0</v>
      </c>
      <c r="K45" s="56">
        <v>3999900.01</v>
      </c>
      <c r="L45" s="56">
        <v>3999900.01</v>
      </c>
      <c r="M45" s="56">
        <v>5000000</v>
      </c>
      <c r="N45" s="56">
        <v>5000000</v>
      </c>
    </row>
    <row r="46" spans="1:14" s="9" customFormat="1" ht="12" outlineLevel="2" x14ac:dyDescent="0.25">
      <c r="A46" s="11"/>
      <c r="B46" s="40" t="s">
        <v>2</v>
      </c>
      <c r="C46" s="6"/>
      <c r="D46" s="6"/>
      <c r="E46" s="45"/>
      <c r="F46" s="12"/>
      <c r="G46" s="46"/>
      <c r="H46" s="46"/>
      <c r="I46" s="10"/>
      <c r="J46" s="47"/>
      <c r="K46" s="47"/>
      <c r="L46" s="47"/>
      <c r="M46" s="47"/>
      <c r="N46" s="47"/>
    </row>
    <row r="47" spans="1:14" s="9" customFormat="1" ht="12" outlineLevel="2" x14ac:dyDescent="0.25">
      <c r="A47" s="11"/>
      <c r="B47" s="37" t="s">
        <v>0</v>
      </c>
      <c r="C47" s="6"/>
      <c r="D47" s="6"/>
      <c r="E47" s="45"/>
      <c r="F47" s="12"/>
      <c r="G47" s="46"/>
      <c r="H47" s="46"/>
      <c r="I47" s="10"/>
      <c r="J47" s="47"/>
      <c r="K47" s="47"/>
      <c r="L47" s="47"/>
      <c r="M47" s="47"/>
      <c r="N47" s="47"/>
    </row>
    <row r="48" spans="1:14" s="9" customFormat="1" outlineLevel="2" x14ac:dyDescent="0.25">
      <c r="A48" s="11"/>
      <c r="B48" s="11"/>
      <c r="C48" s="13"/>
      <c r="D48" s="13"/>
      <c r="E48" s="11"/>
      <c r="F48" s="12"/>
      <c r="G48" s="11"/>
      <c r="H48" s="11"/>
      <c r="I48" s="10"/>
      <c r="J48" s="10"/>
      <c r="K48" s="10"/>
      <c r="L48" s="10"/>
      <c r="M48" s="10"/>
      <c r="N48" s="10"/>
    </row>
    <row r="49" spans="1:14" s="9" customFormat="1" ht="12.75" outlineLevel="2" x14ac:dyDescent="0.25">
      <c r="E49" s="5"/>
      <c r="F49" s="4"/>
      <c r="G49" s="52"/>
      <c r="H49" s="52"/>
      <c r="I49" s="2"/>
      <c r="J49" s="2"/>
      <c r="K49" s="7"/>
      <c r="L49" s="10"/>
      <c r="M49" s="10"/>
      <c r="N49" s="10"/>
    </row>
    <row r="50" spans="1:14" s="9" customFormat="1" ht="12.75" outlineLevel="2" x14ac:dyDescent="0.25">
      <c r="E50" s="5"/>
      <c r="F50" s="4"/>
      <c r="G50" s="52"/>
      <c r="H50" s="52"/>
      <c r="I50" s="2"/>
      <c r="J50" s="2"/>
      <c r="K50" s="7"/>
      <c r="L50" s="10"/>
      <c r="M50" s="10"/>
      <c r="N50" s="10"/>
    </row>
    <row r="51" spans="1:14" s="9" customFormat="1" ht="12.75" outlineLevel="2" x14ac:dyDescent="0.25">
      <c r="E51" s="5"/>
      <c r="F51" s="4"/>
      <c r="G51" s="52"/>
      <c r="H51" s="53" t="s">
        <v>199</v>
      </c>
      <c r="I51" s="54">
        <v>20.399999999999999</v>
      </c>
      <c r="J51" s="54"/>
      <c r="K51" s="7"/>
      <c r="L51" s="10"/>
      <c r="M51" s="10"/>
      <c r="N51" s="10"/>
    </row>
    <row r="52" spans="1:14" s="9" customFormat="1" outlineLevel="2" x14ac:dyDescent="0.25">
      <c r="A52" s="11"/>
      <c r="B52" s="11"/>
      <c r="C52" s="13"/>
      <c r="D52" s="13"/>
      <c r="E52" s="11"/>
      <c r="F52" s="12"/>
      <c r="G52" s="11"/>
      <c r="H52" s="11"/>
      <c r="I52" s="10"/>
      <c r="J52" s="10"/>
      <c r="K52" s="10"/>
      <c r="L52" s="10"/>
      <c r="M52" s="10"/>
      <c r="N52" s="10"/>
    </row>
    <row r="53" spans="1:14" s="9" customFormat="1" outlineLevel="2" x14ac:dyDescent="0.25">
      <c r="A53" s="11"/>
      <c r="B53" s="11"/>
      <c r="C53" s="13"/>
      <c r="D53" s="13"/>
      <c r="E53" s="11"/>
      <c r="F53" s="12"/>
      <c r="G53" s="11"/>
      <c r="H53" s="11"/>
      <c r="I53" s="10"/>
      <c r="J53" s="10"/>
      <c r="K53" s="10"/>
      <c r="L53" s="10"/>
      <c r="M53" s="10"/>
      <c r="N53" s="10"/>
    </row>
    <row r="54" spans="1:14" ht="12.75" x14ac:dyDescent="0.25">
      <c r="A54" s="8"/>
      <c r="L54" s="7"/>
      <c r="M54" s="7"/>
      <c r="N54" s="7"/>
    </row>
    <row r="55" spans="1:14" ht="12.75" x14ac:dyDescent="0.25">
      <c r="A55" s="36"/>
      <c r="L55" s="7"/>
      <c r="M55" s="7"/>
      <c r="N55" s="7"/>
    </row>
    <row r="56" spans="1:14" ht="12.75" x14ac:dyDescent="0.25">
      <c r="A56" s="37"/>
      <c r="L56" s="7"/>
      <c r="M56" s="7"/>
      <c r="N56" s="7"/>
    </row>
    <row r="57" spans="1:14" x14ac:dyDescent="0.25">
      <c r="A57" s="38"/>
      <c r="B57" s="38"/>
    </row>
  </sheetData>
  <mergeCells count="39">
    <mergeCell ref="N7:N8"/>
    <mergeCell ref="A1:N1"/>
    <mergeCell ref="A2:N2"/>
    <mergeCell ref="A3:N3"/>
    <mergeCell ref="A7:A8"/>
    <mergeCell ref="B7:B8"/>
    <mergeCell ref="C7:C8"/>
    <mergeCell ref="D7:D8"/>
    <mergeCell ref="E7:E8"/>
    <mergeCell ref="F7:F8"/>
    <mergeCell ref="G7:H7"/>
    <mergeCell ref="I7:I8"/>
    <mergeCell ref="J7:J8"/>
    <mergeCell ref="K7:K8"/>
    <mergeCell ref="L7:L8"/>
    <mergeCell ref="M7:M8"/>
    <mergeCell ref="H12:H14"/>
    <mergeCell ref="I12:I14"/>
    <mergeCell ref="J12:J14"/>
    <mergeCell ref="A19:A20"/>
    <mergeCell ref="B19:B20"/>
    <mergeCell ref="C19:C20"/>
    <mergeCell ref="D19:D20"/>
    <mergeCell ref="F19:F20"/>
    <mergeCell ref="I19:I20"/>
    <mergeCell ref="J19:J20"/>
    <mergeCell ref="A12:A14"/>
    <mergeCell ref="B12:B14"/>
    <mergeCell ref="C12:C14"/>
    <mergeCell ref="D12:D14"/>
    <mergeCell ref="F12:F14"/>
    <mergeCell ref="G12:G14"/>
    <mergeCell ref="J21:J23"/>
    <mergeCell ref="A21:A23"/>
    <mergeCell ref="B21:B23"/>
    <mergeCell ref="C21:C23"/>
    <mergeCell ref="D21:D23"/>
    <mergeCell ref="F21:F23"/>
    <mergeCell ref="I21:I23"/>
  </mergeCells>
  <pageMargins left="0.23622047244094491" right="0.23622047244094491" top="0.74803149606299213" bottom="0.74803149606299213" header="0.31496062992125984" footer="0.31496062992125984"/>
  <pageSetup scale="66" fitToHeight="0" orientation="landscape" horizontalDpi="4294967295" verticalDpi="4294967295" r:id="rId1"/>
  <rowBreaks count="3" manualBreakCount="3">
    <brk id="24" max="13" man="1"/>
    <brk id="34" max="13" man="1"/>
    <brk id="42"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showGridLines="0" view="pageBreakPreview" topLeftCell="A54" zoomScale="60" zoomScaleNormal="100" workbookViewId="0">
      <selection activeCell="J69" sqref="J69"/>
    </sheetView>
  </sheetViews>
  <sheetFormatPr baseColWidth="10" defaultColWidth="11.5703125" defaultRowHeight="11.25" outlineLevelRow="2" x14ac:dyDescent="0.25"/>
  <cols>
    <col min="1" max="1" width="3.5703125" style="5" customWidth="1"/>
    <col min="2" max="2" width="5.28515625" style="5" bestFit="1" customWidth="1"/>
    <col min="3" max="4" width="30.7109375" style="6" customWidth="1"/>
    <col min="5" max="5" width="8.140625" style="5" customWidth="1"/>
    <col min="6" max="6" width="14.42578125" style="4" customWidth="1"/>
    <col min="7" max="8" width="10.140625" style="3" customWidth="1"/>
    <col min="9" max="9" width="12.140625" style="2" customWidth="1"/>
    <col min="10" max="10" width="11.7109375" style="2" customWidth="1"/>
    <col min="11" max="12" width="14.85546875" style="2" bestFit="1" customWidth="1"/>
    <col min="13" max="13" width="11.7109375" style="2" customWidth="1"/>
    <col min="14" max="14" width="10.85546875" style="2" bestFit="1" customWidth="1"/>
    <col min="15" max="16384" width="11.5703125" style="1"/>
  </cols>
  <sheetData>
    <row r="1" spans="1:14" ht="15" customHeight="1" x14ac:dyDescent="0.3">
      <c r="A1" s="57" t="s">
        <v>31</v>
      </c>
      <c r="B1" s="57"/>
      <c r="C1" s="57"/>
      <c r="D1" s="57"/>
      <c r="E1" s="57"/>
      <c r="F1" s="57"/>
      <c r="G1" s="57"/>
      <c r="H1" s="57"/>
      <c r="I1" s="57"/>
      <c r="J1" s="57"/>
      <c r="K1" s="57"/>
      <c r="L1" s="57"/>
      <c r="M1" s="57"/>
      <c r="N1" s="57"/>
    </row>
    <row r="2" spans="1:14" ht="15" customHeight="1" x14ac:dyDescent="0.3">
      <c r="A2" s="57" t="s">
        <v>30</v>
      </c>
      <c r="B2" s="57"/>
      <c r="C2" s="57"/>
      <c r="D2" s="57"/>
      <c r="E2" s="57"/>
      <c r="F2" s="57"/>
      <c r="G2" s="57"/>
      <c r="H2" s="57"/>
      <c r="I2" s="57"/>
      <c r="J2" s="57"/>
      <c r="K2" s="57"/>
      <c r="L2" s="57"/>
      <c r="M2" s="57"/>
      <c r="N2" s="57"/>
    </row>
    <row r="3" spans="1:14" ht="15" customHeight="1" x14ac:dyDescent="0.25">
      <c r="A3" s="57" t="s">
        <v>191</v>
      </c>
      <c r="B3" s="57"/>
      <c r="C3" s="57"/>
      <c r="D3" s="57"/>
      <c r="E3" s="57"/>
      <c r="F3" s="57"/>
      <c r="G3" s="57"/>
      <c r="H3" s="57"/>
      <c r="I3" s="57"/>
      <c r="J3" s="57"/>
      <c r="K3" s="57"/>
      <c r="L3" s="57"/>
      <c r="M3" s="57"/>
      <c r="N3" s="57"/>
    </row>
    <row r="4" spans="1:14" ht="10.5" x14ac:dyDescent="0.3">
      <c r="F4" s="22"/>
      <c r="K4" s="21"/>
    </row>
    <row r="5" spans="1:14" ht="10.5" x14ac:dyDescent="0.3">
      <c r="C5" s="24"/>
      <c r="F5" s="22"/>
      <c r="J5" s="41" t="s">
        <v>193</v>
      </c>
      <c r="K5" s="42">
        <f>K6+K64</f>
        <v>2782628273.1754022</v>
      </c>
      <c r="L5" s="42">
        <f>L6+L64</f>
        <v>3315362559.8313432</v>
      </c>
      <c r="M5" s="42">
        <f>K5-L5</f>
        <v>-532734286.65594101</v>
      </c>
    </row>
    <row r="6" spans="1:14" ht="10.5" x14ac:dyDescent="0.3">
      <c r="F6" s="22"/>
      <c r="K6" s="43">
        <f>+SUBTOTAL(9,K9:K53)</f>
        <v>2511873777.1909423</v>
      </c>
      <c r="L6" s="43">
        <f>+SUBTOTAL(9,L9:L53)</f>
        <v>3050751557.1993432</v>
      </c>
      <c r="M6" s="43">
        <f t="shared" ref="M6:N6" si="0">+SUBTOTAL(9,M9:M53)</f>
        <v>1826551385.8861425</v>
      </c>
      <c r="N6" s="43">
        <f t="shared" si="0"/>
        <v>1129049661.2081747</v>
      </c>
    </row>
    <row r="7" spans="1:14" s="20" customFormat="1" ht="17.649999999999999" customHeight="1" x14ac:dyDescent="0.25">
      <c r="A7" s="74" t="s">
        <v>194</v>
      </c>
      <c r="B7" s="74" t="s">
        <v>29</v>
      </c>
      <c r="C7" s="76" t="s">
        <v>28</v>
      </c>
      <c r="D7" s="76" t="s">
        <v>27</v>
      </c>
      <c r="E7" s="70" t="s">
        <v>26</v>
      </c>
      <c r="F7" s="70" t="s">
        <v>25</v>
      </c>
      <c r="G7" s="72" t="s">
        <v>24</v>
      </c>
      <c r="H7" s="73"/>
      <c r="I7" s="69" t="s">
        <v>23</v>
      </c>
      <c r="J7" s="69" t="s">
        <v>22</v>
      </c>
      <c r="K7" s="69" t="s">
        <v>21</v>
      </c>
      <c r="L7" s="67" t="s">
        <v>20</v>
      </c>
      <c r="M7" s="67" t="s">
        <v>190</v>
      </c>
      <c r="N7" s="67" t="s">
        <v>189</v>
      </c>
    </row>
    <row r="8" spans="1:14" s="20" customFormat="1" ht="21.6" customHeight="1" x14ac:dyDescent="0.25">
      <c r="A8" s="75"/>
      <c r="B8" s="75"/>
      <c r="C8" s="77"/>
      <c r="D8" s="77"/>
      <c r="E8" s="71"/>
      <c r="F8" s="71"/>
      <c r="G8" s="39" t="s">
        <v>19</v>
      </c>
      <c r="H8" s="39" t="s">
        <v>18</v>
      </c>
      <c r="I8" s="68"/>
      <c r="J8" s="68"/>
      <c r="K8" s="68"/>
      <c r="L8" s="68"/>
      <c r="M8" s="68"/>
      <c r="N8" s="68"/>
    </row>
    <row r="9" spans="1:14" s="9" customFormat="1" ht="41.85" outlineLevel="2" x14ac:dyDescent="0.3">
      <c r="A9" s="17" t="s">
        <v>17</v>
      </c>
      <c r="B9" s="17" t="s">
        <v>166</v>
      </c>
      <c r="C9" s="31" t="s">
        <v>188</v>
      </c>
      <c r="D9" s="31" t="s">
        <v>187</v>
      </c>
      <c r="E9" s="17" t="s">
        <v>186</v>
      </c>
      <c r="F9" s="16" t="s">
        <v>185</v>
      </c>
      <c r="G9" s="15">
        <v>44169</v>
      </c>
      <c r="H9" s="15">
        <v>44926</v>
      </c>
      <c r="I9" s="19">
        <v>207813712.84999999</v>
      </c>
      <c r="J9" s="33">
        <v>0</v>
      </c>
      <c r="K9" s="33">
        <f>I9/2</f>
        <v>103906856.425</v>
      </c>
      <c r="L9" s="33">
        <v>103906856.425</v>
      </c>
      <c r="M9" s="33">
        <v>0</v>
      </c>
      <c r="N9" s="33">
        <v>0</v>
      </c>
    </row>
    <row r="10" spans="1:14" s="9" customFormat="1" ht="33.75" outlineLevel="2" x14ac:dyDescent="0.25">
      <c r="A10" s="17" t="s">
        <v>13</v>
      </c>
      <c r="B10" s="17" t="s">
        <v>7</v>
      </c>
      <c r="C10" s="31" t="s">
        <v>184</v>
      </c>
      <c r="D10" s="31" t="s">
        <v>183</v>
      </c>
      <c r="E10" s="29">
        <v>2182</v>
      </c>
      <c r="F10" s="16" t="s">
        <v>182</v>
      </c>
      <c r="G10" s="15">
        <v>44166</v>
      </c>
      <c r="H10" s="15">
        <v>45631</v>
      </c>
      <c r="I10" s="19">
        <v>259840000</v>
      </c>
      <c r="J10" s="33">
        <v>64960000</v>
      </c>
      <c r="K10" s="33">
        <v>97440000</v>
      </c>
      <c r="L10" s="33">
        <v>58464000</v>
      </c>
      <c r="M10" s="33">
        <v>25984000</v>
      </c>
      <c r="N10" s="33">
        <v>12992000</v>
      </c>
    </row>
    <row r="11" spans="1:14" s="9" customFormat="1" outlineLevel="2" x14ac:dyDescent="0.25">
      <c r="A11" s="17" t="s">
        <v>7</v>
      </c>
      <c r="B11" s="17" t="s">
        <v>7</v>
      </c>
      <c r="C11" s="18" t="s">
        <v>192</v>
      </c>
      <c r="D11" s="31" t="s">
        <v>3</v>
      </c>
      <c r="E11" s="29">
        <v>2182</v>
      </c>
      <c r="F11" s="16" t="s">
        <v>3</v>
      </c>
      <c r="G11" s="15" t="s">
        <v>45</v>
      </c>
      <c r="H11" s="15" t="s">
        <v>45</v>
      </c>
      <c r="I11" s="19" t="s">
        <v>45</v>
      </c>
      <c r="J11" s="33" t="s">
        <v>45</v>
      </c>
      <c r="K11" s="33" t="s">
        <v>45</v>
      </c>
      <c r="L11" s="33">
        <v>60000000</v>
      </c>
      <c r="M11" s="33">
        <v>0</v>
      </c>
      <c r="N11" s="33">
        <v>0</v>
      </c>
    </row>
    <row r="12" spans="1:14" s="9" customFormat="1" ht="10.5" outlineLevel="2" x14ac:dyDescent="0.3">
      <c r="A12" s="17" t="s">
        <v>7</v>
      </c>
      <c r="B12" s="17" t="s">
        <v>179</v>
      </c>
      <c r="C12" s="31" t="s">
        <v>178</v>
      </c>
      <c r="D12" s="31" t="s">
        <v>181</v>
      </c>
      <c r="E12" s="17" t="s">
        <v>66</v>
      </c>
      <c r="F12" s="16" t="s">
        <v>180</v>
      </c>
      <c r="G12" s="15">
        <v>44440</v>
      </c>
      <c r="H12" s="15">
        <v>44620</v>
      </c>
      <c r="I12" s="19">
        <v>561708.74879999994</v>
      </c>
      <c r="J12" s="35">
        <v>124824.16639999999</v>
      </c>
      <c r="K12" s="35">
        <v>374472.49919999996</v>
      </c>
      <c r="L12" s="35">
        <v>62412.083199999994</v>
      </c>
      <c r="M12" s="35">
        <v>0</v>
      </c>
      <c r="N12" s="35">
        <v>0</v>
      </c>
    </row>
    <row r="13" spans="1:14" s="9" customFormat="1" ht="25.5" customHeight="1" outlineLevel="2" x14ac:dyDescent="0.3">
      <c r="A13" s="17" t="s">
        <v>166</v>
      </c>
      <c r="B13" s="17" t="s">
        <v>179</v>
      </c>
      <c r="C13" s="31" t="s">
        <v>178</v>
      </c>
      <c r="D13" s="31" t="s">
        <v>177</v>
      </c>
      <c r="E13" s="17" t="s">
        <v>66</v>
      </c>
      <c r="F13" s="16" t="s">
        <v>176</v>
      </c>
      <c r="G13" s="15">
        <v>44046</v>
      </c>
      <c r="H13" s="15">
        <v>44410</v>
      </c>
      <c r="I13" s="19">
        <v>139200</v>
      </c>
      <c r="J13" s="35">
        <v>46400</v>
      </c>
      <c r="K13" s="35">
        <v>92800</v>
      </c>
      <c r="L13" s="35">
        <v>0</v>
      </c>
      <c r="M13" s="35">
        <v>0</v>
      </c>
      <c r="N13" s="35">
        <v>0</v>
      </c>
    </row>
    <row r="14" spans="1:14" s="9" customFormat="1" outlineLevel="2" x14ac:dyDescent="0.25">
      <c r="A14" s="78" t="s">
        <v>175</v>
      </c>
      <c r="B14" s="78" t="s">
        <v>146</v>
      </c>
      <c r="C14" s="87" t="s">
        <v>145</v>
      </c>
      <c r="D14" s="87" t="s">
        <v>144</v>
      </c>
      <c r="E14" s="17" t="s">
        <v>165</v>
      </c>
      <c r="F14" s="81" t="s">
        <v>143</v>
      </c>
      <c r="G14" s="84">
        <v>43509</v>
      </c>
      <c r="H14" s="84">
        <v>45565</v>
      </c>
      <c r="I14" s="61">
        <v>3634047329.9000001</v>
      </c>
      <c r="J14" s="58">
        <v>1146778699.0999999</v>
      </c>
      <c r="K14" s="33">
        <v>2589414.6</v>
      </c>
      <c r="L14" s="33">
        <v>2589414.6</v>
      </c>
      <c r="M14" s="33">
        <v>2589414.6</v>
      </c>
      <c r="N14" s="33">
        <v>497453726.16000003</v>
      </c>
    </row>
    <row r="15" spans="1:14" s="9" customFormat="1" outlineLevel="2" x14ac:dyDescent="0.25">
      <c r="A15" s="79"/>
      <c r="B15" s="79"/>
      <c r="C15" s="88"/>
      <c r="D15" s="88"/>
      <c r="E15" s="17" t="s">
        <v>155</v>
      </c>
      <c r="F15" s="82"/>
      <c r="G15" s="85"/>
      <c r="H15" s="85"/>
      <c r="I15" s="62"/>
      <c r="J15" s="59"/>
      <c r="K15" s="33">
        <v>2589414.6</v>
      </c>
      <c r="L15" s="33">
        <v>3393603.12</v>
      </c>
      <c r="M15" s="33">
        <v>3393603.12</v>
      </c>
      <c r="N15" s="33">
        <v>0</v>
      </c>
    </row>
    <row r="16" spans="1:14" s="9" customFormat="1" outlineLevel="2" x14ac:dyDescent="0.25">
      <c r="A16" s="80"/>
      <c r="B16" s="80"/>
      <c r="C16" s="89"/>
      <c r="D16" s="89"/>
      <c r="E16" s="17" t="s">
        <v>140</v>
      </c>
      <c r="F16" s="83"/>
      <c r="G16" s="86"/>
      <c r="H16" s="86"/>
      <c r="I16" s="63"/>
      <c r="J16" s="60"/>
      <c r="K16" s="33">
        <v>2589414.6</v>
      </c>
      <c r="L16" s="33">
        <v>657288617.15999997</v>
      </c>
      <c r="M16" s="33">
        <v>657288617.15999997</v>
      </c>
      <c r="N16" s="33">
        <v>0</v>
      </c>
    </row>
    <row r="17" spans="1:14" s="9" customFormat="1" ht="45" outlineLevel="2" x14ac:dyDescent="0.25">
      <c r="A17" s="17" t="s">
        <v>174</v>
      </c>
      <c r="B17" s="17" t="s">
        <v>12</v>
      </c>
      <c r="C17" s="31" t="s">
        <v>173</v>
      </c>
      <c r="D17" s="31" t="s">
        <v>141</v>
      </c>
      <c r="E17" s="17" t="s">
        <v>165</v>
      </c>
      <c r="F17" s="16" t="s">
        <v>172</v>
      </c>
      <c r="G17" s="15">
        <v>43726</v>
      </c>
      <c r="H17" s="15">
        <v>45293</v>
      </c>
      <c r="I17" s="19">
        <v>167100084.52000001</v>
      </c>
      <c r="J17" s="33">
        <v>44810089</v>
      </c>
      <c r="K17" s="33">
        <v>40763331.840000004</v>
      </c>
      <c r="L17" s="33">
        <v>40763331.840000004</v>
      </c>
      <c r="M17" s="33">
        <v>40763331.840000004</v>
      </c>
      <c r="N17" s="33">
        <v>0</v>
      </c>
    </row>
    <row r="18" spans="1:14" s="9" customFormat="1" ht="90" outlineLevel="2" x14ac:dyDescent="0.25">
      <c r="A18" s="17" t="s">
        <v>171</v>
      </c>
      <c r="B18" s="17" t="s">
        <v>12</v>
      </c>
      <c r="C18" s="31" t="s">
        <v>170</v>
      </c>
      <c r="D18" s="31" t="s">
        <v>169</v>
      </c>
      <c r="E18" s="17" t="s">
        <v>165</v>
      </c>
      <c r="F18" s="16" t="s">
        <v>168</v>
      </c>
      <c r="G18" s="15">
        <v>44197</v>
      </c>
      <c r="H18" s="15">
        <v>44926</v>
      </c>
      <c r="I18" s="19">
        <f>L18+K18</f>
        <v>74990562.959999993</v>
      </c>
      <c r="J18" s="33">
        <v>0</v>
      </c>
      <c r="K18" s="33">
        <v>37495281.479999997</v>
      </c>
      <c r="L18" s="33">
        <v>37495281.479999997</v>
      </c>
      <c r="M18" s="33">
        <v>0</v>
      </c>
      <c r="N18" s="33">
        <v>0</v>
      </c>
    </row>
    <row r="19" spans="1:14" s="9" customFormat="1" ht="22.5" outlineLevel="2" x14ac:dyDescent="0.25">
      <c r="A19" s="17" t="s">
        <v>167</v>
      </c>
      <c r="B19" s="17" t="s">
        <v>166</v>
      </c>
      <c r="C19" s="31" t="s">
        <v>201</v>
      </c>
      <c r="D19" s="31" t="s">
        <v>3</v>
      </c>
      <c r="E19" s="17" t="s">
        <v>165</v>
      </c>
      <c r="F19" s="16" t="s">
        <v>3</v>
      </c>
      <c r="G19" s="15" t="s">
        <v>45</v>
      </c>
      <c r="H19" s="15" t="s">
        <v>45</v>
      </c>
      <c r="I19" s="19">
        <v>0</v>
      </c>
      <c r="J19" s="33">
        <v>0</v>
      </c>
      <c r="K19" s="33">
        <v>0</v>
      </c>
      <c r="L19" s="33">
        <v>44000000</v>
      </c>
      <c r="M19" s="33">
        <v>0</v>
      </c>
      <c r="N19" s="33">
        <v>0</v>
      </c>
    </row>
    <row r="20" spans="1:14" s="9" customFormat="1" ht="22.5" outlineLevel="2" x14ac:dyDescent="0.25">
      <c r="A20" s="17" t="s">
        <v>146</v>
      </c>
      <c r="B20" s="17" t="s">
        <v>12</v>
      </c>
      <c r="C20" s="31" t="s">
        <v>202</v>
      </c>
      <c r="D20" s="31" t="s">
        <v>141</v>
      </c>
      <c r="E20" s="17" t="s">
        <v>165</v>
      </c>
      <c r="F20" s="16" t="s">
        <v>164</v>
      </c>
      <c r="G20" s="15">
        <v>44274</v>
      </c>
      <c r="H20" s="15">
        <v>45413</v>
      </c>
      <c r="I20" s="19">
        <f>107836911.53</f>
        <v>107836911.53</v>
      </c>
      <c r="J20" s="33">
        <v>0</v>
      </c>
      <c r="K20" s="33">
        <f>24255557.47</f>
        <v>24255557.469999999</v>
      </c>
      <c r="L20" s="33">
        <v>35820936.600000001</v>
      </c>
      <c r="M20" s="33">
        <v>35820936.600000001</v>
      </c>
      <c r="N20" s="33">
        <v>11939480.359999999</v>
      </c>
    </row>
    <row r="21" spans="1:14" s="9" customFormat="1" ht="25.15" customHeight="1" outlineLevel="2" x14ac:dyDescent="0.25">
      <c r="A21" s="78" t="s">
        <v>63</v>
      </c>
      <c r="B21" s="78" t="s">
        <v>12</v>
      </c>
      <c r="C21" s="87" t="s">
        <v>153</v>
      </c>
      <c r="D21" s="87" t="s">
        <v>152</v>
      </c>
      <c r="E21" s="17" t="s">
        <v>155</v>
      </c>
      <c r="F21" s="93" t="s">
        <v>150</v>
      </c>
      <c r="G21" s="15">
        <v>43712</v>
      </c>
      <c r="H21" s="15">
        <v>45260</v>
      </c>
      <c r="I21" s="64">
        <v>490523428.31999999</v>
      </c>
      <c r="J21" s="58">
        <f>17894437.86+123386689.08</f>
        <v>141281126.94</v>
      </c>
      <c r="K21" s="33">
        <v>66790441.965600006</v>
      </c>
      <c r="L21" s="33">
        <v>65996384.45040001</v>
      </c>
      <c r="M21" s="33">
        <v>56465730.9252</v>
      </c>
      <c r="N21" s="33">
        <v>0</v>
      </c>
    </row>
    <row r="22" spans="1:14" s="9" customFormat="1" ht="25.15" customHeight="1" outlineLevel="2" x14ac:dyDescent="0.25">
      <c r="A22" s="80"/>
      <c r="B22" s="80"/>
      <c r="C22" s="89"/>
      <c r="D22" s="89"/>
      <c r="E22" s="17" t="s">
        <v>151</v>
      </c>
      <c r="F22" s="94"/>
      <c r="G22" s="15">
        <v>43712</v>
      </c>
      <c r="H22" s="15">
        <v>45260</v>
      </c>
      <c r="I22" s="65"/>
      <c r="J22" s="60"/>
      <c r="K22" s="33">
        <v>55670164.270000003</v>
      </c>
      <c r="L22" s="33">
        <v>56219142.309600003</v>
      </c>
      <c r="M22" s="33">
        <v>48100437.454800002</v>
      </c>
      <c r="N22" s="33">
        <v>0</v>
      </c>
    </row>
    <row r="23" spans="1:14" s="9" customFormat="1" ht="30.75" customHeight="1" outlineLevel="2" x14ac:dyDescent="0.25">
      <c r="A23" s="95" t="s">
        <v>163</v>
      </c>
      <c r="B23" s="95" t="s">
        <v>12</v>
      </c>
      <c r="C23" s="87" t="s">
        <v>203</v>
      </c>
      <c r="D23" s="87" t="s">
        <v>141</v>
      </c>
      <c r="E23" s="17" t="s">
        <v>155</v>
      </c>
      <c r="F23" s="90" t="s">
        <v>139</v>
      </c>
      <c r="G23" s="15">
        <v>43942</v>
      </c>
      <c r="H23" s="15">
        <v>45536</v>
      </c>
      <c r="I23" s="64">
        <v>924427776.97000003</v>
      </c>
      <c r="J23" s="58">
        <v>233352421.44</v>
      </c>
      <c r="K23" s="33">
        <v>138642226.26601872</v>
      </c>
      <c r="L23" s="33">
        <v>138642226.26601872</v>
      </c>
      <c r="M23" s="33">
        <v>138642226.26601872</v>
      </c>
      <c r="N23" s="33">
        <v>74857324.327455461</v>
      </c>
    </row>
    <row r="24" spans="1:14" s="9" customFormat="1" ht="30.75" customHeight="1" outlineLevel="2" x14ac:dyDescent="0.25">
      <c r="A24" s="91"/>
      <c r="B24" s="91"/>
      <c r="C24" s="96"/>
      <c r="D24" s="96"/>
      <c r="E24" s="17" t="s">
        <v>148</v>
      </c>
      <c r="F24" s="91"/>
      <c r="G24" s="15">
        <v>43942</v>
      </c>
      <c r="H24" s="15">
        <v>45536</v>
      </c>
      <c r="I24" s="66"/>
      <c r="J24" s="59"/>
      <c r="K24" s="33">
        <v>10964356.107986141</v>
      </c>
      <c r="L24" s="33">
        <v>10964356.107986141</v>
      </c>
      <c r="M24" s="33">
        <v>10964356.107986141</v>
      </c>
      <c r="N24" s="33">
        <v>5484355.0995550193</v>
      </c>
    </row>
    <row r="25" spans="1:14" s="9" customFormat="1" ht="30.75" customHeight="1" outlineLevel="2" x14ac:dyDescent="0.25">
      <c r="A25" s="92"/>
      <c r="B25" s="92"/>
      <c r="C25" s="97"/>
      <c r="D25" s="97"/>
      <c r="E25" s="17" t="s">
        <v>140</v>
      </c>
      <c r="F25" s="92"/>
      <c r="G25" s="15">
        <v>43942</v>
      </c>
      <c r="H25" s="15">
        <v>45536</v>
      </c>
      <c r="I25" s="65"/>
      <c r="J25" s="60"/>
      <c r="K25" s="33">
        <v>45694440.622137628</v>
      </c>
      <c r="L25" s="33">
        <v>45694440.622137628</v>
      </c>
      <c r="M25" s="33">
        <v>45694440.622137628</v>
      </c>
      <c r="N25" s="33">
        <v>24830607.3811641</v>
      </c>
    </row>
    <row r="26" spans="1:14" s="9" customFormat="1" ht="36.6" customHeight="1" outlineLevel="2" x14ac:dyDescent="0.25">
      <c r="A26" s="17" t="s">
        <v>162</v>
      </c>
      <c r="B26" s="17" t="s">
        <v>12</v>
      </c>
      <c r="C26" s="31" t="s">
        <v>160</v>
      </c>
      <c r="D26" s="31" t="s">
        <v>159</v>
      </c>
      <c r="E26" s="17" t="s">
        <v>155</v>
      </c>
      <c r="F26" s="16" t="s">
        <v>158</v>
      </c>
      <c r="G26" s="15">
        <v>43809</v>
      </c>
      <c r="H26" s="15">
        <v>45291</v>
      </c>
      <c r="I26" s="19">
        <v>119740167.12</v>
      </c>
      <c r="J26" s="33">
        <v>22212693.84</v>
      </c>
      <c r="K26" s="33">
        <v>32509157.760000002</v>
      </c>
      <c r="L26" s="33">
        <v>32509157.760000002</v>
      </c>
      <c r="M26" s="33">
        <v>32509157.760000002</v>
      </c>
      <c r="N26" s="33">
        <v>0</v>
      </c>
    </row>
    <row r="27" spans="1:14" s="9" customFormat="1" ht="26.25" customHeight="1" outlineLevel="2" x14ac:dyDescent="0.3">
      <c r="A27" s="17" t="s">
        <v>161</v>
      </c>
      <c r="B27" s="17" t="s">
        <v>12</v>
      </c>
      <c r="C27" s="31" t="s">
        <v>156</v>
      </c>
      <c r="D27" s="31" t="s">
        <v>141</v>
      </c>
      <c r="E27" s="17" t="s">
        <v>155</v>
      </c>
      <c r="F27" s="16" t="s">
        <v>154</v>
      </c>
      <c r="G27" s="15">
        <v>44347</v>
      </c>
      <c r="H27" s="15">
        <v>45536</v>
      </c>
      <c r="I27" s="19">
        <v>234329849.81999999</v>
      </c>
      <c r="J27" s="33">
        <v>0</v>
      </c>
      <c r="K27" s="33">
        <v>53549608.850000001</v>
      </c>
      <c r="L27" s="33">
        <v>67792609.680000007</v>
      </c>
      <c r="M27" s="33">
        <v>67792609.680000007</v>
      </c>
      <c r="N27" s="33">
        <v>45195021.609999999</v>
      </c>
    </row>
    <row r="28" spans="1:14" s="9" customFormat="1" ht="56.25" outlineLevel="2" x14ac:dyDescent="0.25">
      <c r="A28" s="17" t="s">
        <v>157</v>
      </c>
      <c r="B28" s="17" t="s">
        <v>7</v>
      </c>
      <c r="C28" s="31" t="s">
        <v>137</v>
      </c>
      <c r="D28" s="31" t="s">
        <v>136</v>
      </c>
      <c r="E28" s="17" t="s">
        <v>133</v>
      </c>
      <c r="F28" s="16" t="s">
        <v>135</v>
      </c>
      <c r="G28" s="15">
        <v>44019</v>
      </c>
      <c r="H28" s="15">
        <v>44391</v>
      </c>
      <c r="I28" s="19">
        <v>3213200</v>
      </c>
      <c r="J28" s="35">
        <v>1709840</v>
      </c>
      <c r="K28" s="35">
        <v>1503360</v>
      </c>
      <c r="L28" s="35">
        <v>0</v>
      </c>
      <c r="M28" s="35">
        <v>0</v>
      </c>
      <c r="N28" s="35">
        <v>0</v>
      </c>
    </row>
    <row r="29" spans="1:14" s="9" customFormat="1" ht="45" outlineLevel="2" x14ac:dyDescent="0.25">
      <c r="A29" s="17" t="s">
        <v>78</v>
      </c>
      <c r="B29" s="17" t="s">
        <v>7</v>
      </c>
      <c r="C29" s="31" t="str">
        <f>'[1]POR CONTRATO 1'!F383</f>
        <v>SERVICIO DE PREVALIDACIÓN Y GENERACIÓN DE CFDI Y CONSULTA DE COMPROBANTES FISCALES DIGITALES POR INTERNET</v>
      </c>
      <c r="D29" s="31" t="s">
        <v>45</v>
      </c>
      <c r="E29" s="17" t="s">
        <v>133</v>
      </c>
      <c r="F29" s="16" t="str">
        <f>'[1]POR CONTRATO 1'!A383</f>
        <v>S/N</v>
      </c>
      <c r="G29" s="15">
        <f>'[1]POR CONTRATO 1'!G383</f>
        <v>44485</v>
      </c>
      <c r="H29" s="15">
        <f>'[1]POR CONTRATO 1'!H383</f>
        <v>44849</v>
      </c>
      <c r="I29" s="19">
        <f>'[1]POR CONTRATO 1'!R383</f>
        <v>3223200</v>
      </c>
      <c r="J29" s="33">
        <v>0</v>
      </c>
      <c r="K29" s="33">
        <f>'[1]POR CONTRATO 1'!I383</f>
        <v>600000</v>
      </c>
      <c r="L29" s="33">
        <v>2613200</v>
      </c>
      <c r="M29" s="33">
        <v>0</v>
      </c>
      <c r="N29" s="33">
        <v>0</v>
      </c>
    </row>
    <row r="30" spans="1:14" s="9" customFormat="1" ht="45" outlineLevel="2" x14ac:dyDescent="0.25">
      <c r="A30" s="17" t="s">
        <v>149</v>
      </c>
      <c r="B30" s="17" t="s">
        <v>7</v>
      </c>
      <c r="C30" s="31" t="s">
        <v>131</v>
      </c>
      <c r="D30" s="31" t="s">
        <v>130</v>
      </c>
      <c r="E30" s="17">
        <v>3311</v>
      </c>
      <c r="F30" s="16" t="s">
        <v>129</v>
      </c>
      <c r="G30" s="15">
        <v>44194</v>
      </c>
      <c r="H30" s="15">
        <v>45631</v>
      </c>
      <c r="I30" s="50" t="s">
        <v>128</v>
      </c>
      <c r="J30" s="35">
        <v>0</v>
      </c>
      <c r="K30" s="35">
        <v>1000000</v>
      </c>
      <c r="L30" s="35">
        <v>1000000</v>
      </c>
      <c r="M30" s="35">
        <v>0</v>
      </c>
      <c r="N30" s="35">
        <v>0</v>
      </c>
    </row>
    <row r="31" spans="1:14" s="9" customFormat="1" ht="33.75" outlineLevel="2" x14ac:dyDescent="0.25">
      <c r="A31" s="17" t="s">
        <v>147</v>
      </c>
      <c r="B31" s="17" t="s">
        <v>12</v>
      </c>
      <c r="C31" s="31" t="s">
        <v>126</v>
      </c>
      <c r="D31" s="31" t="s">
        <v>125</v>
      </c>
      <c r="E31" s="17" t="s">
        <v>124</v>
      </c>
      <c r="F31" s="16" t="s">
        <v>123</v>
      </c>
      <c r="G31" s="15">
        <v>43781</v>
      </c>
      <c r="H31" s="15">
        <v>45626</v>
      </c>
      <c r="I31" s="19">
        <v>6888600</v>
      </c>
      <c r="J31" s="33">
        <v>1496400</v>
      </c>
      <c r="K31" s="33">
        <v>1496400</v>
      </c>
      <c r="L31" s="33">
        <v>1496400</v>
      </c>
      <c r="M31" s="33">
        <v>1496400</v>
      </c>
      <c r="N31" s="33">
        <v>903000</v>
      </c>
    </row>
    <row r="32" spans="1:14" s="9" customFormat="1" ht="67.5" outlineLevel="2" x14ac:dyDescent="0.25">
      <c r="A32" s="17" t="s">
        <v>142</v>
      </c>
      <c r="B32" s="17" t="s">
        <v>78</v>
      </c>
      <c r="C32" s="31" t="s">
        <v>121</v>
      </c>
      <c r="D32" s="31" t="s">
        <v>116</v>
      </c>
      <c r="E32" s="17" t="s">
        <v>115</v>
      </c>
      <c r="F32" s="16" t="s">
        <v>120</v>
      </c>
      <c r="G32" s="15" t="s">
        <v>119</v>
      </c>
      <c r="H32" s="15">
        <v>44926</v>
      </c>
      <c r="I32" s="19">
        <v>13700000</v>
      </c>
      <c r="J32" s="33">
        <v>0</v>
      </c>
      <c r="K32" s="33">
        <v>4536180</v>
      </c>
      <c r="L32" s="33">
        <v>9164000</v>
      </c>
      <c r="M32" s="33">
        <v>0</v>
      </c>
      <c r="N32" s="33">
        <v>0</v>
      </c>
    </row>
    <row r="33" spans="1:14" s="9" customFormat="1" ht="45" outlineLevel="2" x14ac:dyDescent="0.25">
      <c r="A33" s="17" t="s">
        <v>138</v>
      </c>
      <c r="B33" s="17" t="s">
        <v>78</v>
      </c>
      <c r="C33" s="31" t="s">
        <v>117</v>
      </c>
      <c r="D33" s="31" t="s">
        <v>116</v>
      </c>
      <c r="E33" s="17" t="s">
        <v>115</v>
      </c>
      <c r="F33" s="16" t="s">
        <v>114</v>
      </c>
      <c r="G33" s="15" t="s">
        <v>113</v>
      </c>
      <c r="H33" s="15">
        <v>44926</v>
      </c>
      <c r="I33" s="19">
        <v>152905284</v>
      </c>
      <c r="J33" s="33">
        <v>0</v>
      </c>
      <c r="K33" s="33">
        <v>59119284</v>
      </c>
      <c r="L33" s="33">
        <v>93786000</v>
      </c>
      <c r="M33" s="33">
        <v>0</v>
      </c>
      <c r="N33" s="33">
        <v>0</v>
      </c>
    </row>
    <row r="34" spans="1:14" s="9" customFormat="1" ht="33.75" outlineLevel="2" x14ac:dyDescent="0.25">
      <c r="A34" s="17" t="s">
        <v>134</v>
      </c>
      <c r="B34" s="17" t="s">
        <v>12</v>
      </c>
      <c r="C34" s="31" t="s">
        <v>111</v>
      </c>
      <c r="D34" s="31" t="s">
        <v>110</v>
      </c>
      <c r="E34" s="29">
        <v>3381</v>
      </c>
      <c r="F34" s="16" t="s">
        <v>109</v>
      </c>
      <c r="G34" s="15">
        <v>44194</v>
      </c>
      <c r="H34" s="15">
        <v>44926</v>
      </c>
      <c r="I34" s="19">
        <v>53030995.530000001</v>
      </c>
      <c r="J34" s="33">
        <v>0</v>
      </c>
      <c r="K34" s="33">
        <f>I34/2</f>
        <v>26515497.765000001</v>
      </c>
      <c r="L34" s="33">
        <v>26515497.765000001</v>
      </c>
      <c r="M34" s="33">
        <v>0</v>
      </c>
      <c r="N34" s="33">
        <v>0</v>
      </c>
    </row>
    <row r="35" spans="1:14" s="9" customFormat="1" ht="33.75" outlineLevel="2" x14ac:dyDescent="0.25">
      <c r="A35" s="17" t="s">
        <v>132</v>
      </c>
      <c r="B35" s="17" t="s">
        <v>12</v>
      </c>
      <c r="C35" s="31" t="s">
        <v>107</v>
      </c>
      <c r="D35" s="31" t="s">
        <v>106</v>
      </c>
      <c r="E35" s="29">
        <v>3381</v>
      </c>
      <c r="F35" s="16" t="s">
        <v>105</v>
      </c>
      <c r="G35" s="15">
        <v>44194</v>
      </c>
      <c r="H35" s="15">
        <v>44926</v>
      </c>
      <c r="I35" s="19">
        <v>19628142.109999999</v>
      </c>
      <c r="J35" s="33">
        <v>0</v>
      </c>
      <c r="K35" s="33">
        <v>9814071.0549999997</v>
      </c>
      <c r="L35" s="33">
        <v>9814071.0549999997</v>
      </c>
      <c r="M35" s="33">
        <v>0</v>
      </c>
      <c r="N35" s="33">
        <v>0</v>
      </c>
    </row>
    <row r="36" spans="1:14" s="9" customFormat="1" ht="56.25" outlineLevel="2" x14ac:dyDescent="0.25">
      <c r="A36" s="17" t="s">
        <v>127</v>
      </c>
      <c r="B36" s="17" t="s">
        <v>12</v>
      </c>
      <c r="C36" s="31" t="s">
        <v>103</v>
      </c>
      <c r="D36" s="31" t="s">
        <v>102</v>
      </c>
      <c r="E36" s="17" t="s">
        <v>101</v>
      </c>
      <c r="F36" s="16" t="s">
        <v>100</v>
      </c>
      <c r="G36" s="15">
        <v>44194</v>
      </c>
      <c r="H36" s="15">
        <v>44926</v>
      </c>
      <c r="I36" s="19">
        <v>26294573.760000002</v>
      </c>
      <c r="J36" s="33">
        <v>0</v>
      </c>
      <c r="K36" s="33">
        <f>I36/2</f>
        <v>13147286.880000001</v>
      </c>
      <c r="L36" s="33">
        <v>13147286.880000001</v>
      </c>
      <c r="M36" s="33">
        <v>0</v>
      </c>
      <c r="N36" s="33">
        <v>0</v>
      </c>
    </row>
    <row r="37" spans="1:14" s="9" customFormat="1" ht="41.85" outlineLevel="2" x14ac:dyDescent="0.3">
      <c r="A37" s="17" t="s">
        <v>122</v>
      </c>
      <c r="B37" s="17" t="s">
        <v>12</v>
      </c>
      <c r="C37" s="31" t="s">
        <v>98</v>
      </c>
      <c r="D37" s="31" t="s">
        <v>97</v>
      </c>
      <c r="E37" s="17" t="s">
        <v>9</v>
      </c>
      <c r="F37" s="16" t="s">
        <v>96</v>
      </c>
      <c r="G37" s="15">
        <v>44197</v>
      </c>
      <c r="H37" s="15">
        <v>44926</v>
      </c>
      <c r="I37" s="19">
        <v>149985520</v>
      </c>
      <c r="J37" s="33">
        <v>0</v>
      </c>
      <c r="K37" s="33">
        <v>74992760</v>
      </c>
      <c r="L37" s="33">
        <v>74992760</v>
      </c>
      <c r="M37" s="33">
        <v>0</v>
      </c>
      <c r="N37" s="33">
        <v>0</v>
      </c>
    </row>
    <row r="38" spans="1:14" s="9" customFormat="1" ht="112.5" outlineLevel="2" x14ac:dyDescent="0.25">
      <c r="A38" s="17" t="s">
        <v>118</v>
      </c>
      <c r="B38" s="17" t="s">
        <v>12</v>
      </c>
      <c r="C38" s="31" t="s">
        <v>94</v>
      </c>
      <c r="D38" s="31" t="s">
        <v>93</v>
      </c>
      <c r="E38" s="17" t="s">
        <v>9</v>
      </c>
      <c r="F38" s="16" t="s">
        <v>92</v>
      </c>
      <c r="G38" s="15">
        <v>44197</v>
      </c>
      <c r="H38" s="15">
        <v>44926</v>
      </c>
      <c r="I38" s="19">
        <v>113984589</v>
      </c>
      <c r="J38" s="33">
        <v>0</v>
      </c>
      <c r="K38" s="33">
        <v>58475006.5</v>
      </c>
      <c r="L38" s="33">
        <v>55509582.5</v>
      </c>
      <c r="M38" s="33">
        <v>0</v>
      </c>
      <c r="N38" s="33">
        <v>0</v>
      </c>
    </row>
    <row r="39" spans="1:14" s="9" customFormat="1" ht="31.5" outlineLevel="2" x14ac:dyDescent="0.3">
      <c r="A39" s="17" t="s">
        <v>112</v>
      </c>
      <c r="B39" s="17" t="s">
        <v>12</v>
      </c>
      <c r="C39" s="31" t="s">
        <v>90</v>
      </c>
      <c r="D39" s="31" t="s">
        <v>89</v>
      </c>
      <c r="E39" s="17" t="s">
        <v>88</v>
      </c>
      <c r="F39" s="16" t="s">
        <v>87</v>
      </c>
      <c r="G39" s="15" t="s">
        <v>86</v>
      </c>
      <c r="H39" s="15">
        <v>44926</v>
      </c>
      <c r="I39" s="14">
        <f>K39+L39</f>
        <v>76968871.609999999</v>
      </c>
      <c r="J39" s="33">
        <v>0</v>
      </c>
      <c r="K39" s="33">
        <v>38484435.805</v>
      </c>
      <c r="L39" s="33">
        <v>38484435.805</v>
      </c>
      <c r="M39" s="33">
        <v>0</v>
      </c>
      <c r="N39" s="33">
        <v>0</v>
      </c>
    </row>
    <row r="40" spans="1:14" s="9" customFormat="1" ht="33.75" outlineLevel="2" x14ac:dyDescent="0.25">
      <c r="A40" s="17" t="s">
        <v>108</v>
      </c>
      <c r="B40" s="17" t="s">
        <v>78</v>
      </c>
      <c r="C40" s="31" t="str">
        <f>'[1]POR CONTRATO 1'!F381</f>
        <v>SISTEMA DE RECAUDO Y CONTROL DEL SISTEMA DE TRANSPORTE DE MI MACRO PERIFÉRICO</v>
      </c>
      <c r="D40" s="31" t="str">
        <f>'[1]POR CONTRATO 1'!B381</f>
        <v>IDEAR ELECTRÓNICA</v>
      </c>
      <c r="E40" s="17" t="s">
        <v>84</v>
      </c>
      <c r="F40" s="16" t="s">
        <v>83</v>
      </c>
      <c r="G40" s="15">
        <v>44365</v>
      </c>
      <c r="H40" s="15">
        <f>'[1]POR CONTRATO 1'!H381</f>
        <v>45460</v>
      </c>
      <c r="I40" s="19">
        <f>'[1]POR CONTRATO 1'!R381</f>
        <v>185429091.35000002</v>
      </c>
      <c r="J40" s="33">
        <v>0</v>
      </c>
      <c r="K40" s="33">
        <f>'[1]POR CONTRATO 1'!I381</f>
        <v>76010000</v>
      </c>
      <c r="L40" s="33">
        <v>39078246.920000002</v>
      </c>
      <c r="M40" s="33">
        <v>46893896.310000002</v>
      </c>
      <c r="N40" s="33">
        <v>23446948.120000001</v>
      </c>
    </row>
    <row r="41" spans="1:14" s="9" customFormat="1" ht="78.75" outlineLevel="2" x14ac:dyDescent="0.25">
      <c r="A41" s="17" t="s">
        <v>104</v>
      </c>
      <c r="B41" s="17" t="s">
        <v>78</v>
      </c>
      <c r="C41" s="31" t="s">
        <v>204</v>
      </c>
      <c r="D41" s="31" t="s">
        <v>81</v>
      </c>
      <c r="E41" s="17" t="s">
        <v>66</v>
      </c>
      <c r="F41" s="16" t="s">
        <v>80</v>
      </c>
      <c r="G41" s="15">
        <v>42767</v>
      </c>
      <c r="H41" s="15">
        <v>45323</v>
      </c>
      <c r="I41" s="19">
        <v>322620828.5</v>
      </c>
      <c r="J41" s="33">
        <v>77428998.840000004</v>
      </c>
      <c r="K41" s="33">
        <v>77428998.840000004</v>
      </c>
      <c r="L41" s="33">
        <v>77428998.840000004</v>
      </c>
      <c r="M41" s="33">
        <v>77428998.840000004</v>
      </c>
      <c r="N41" s="33">
        <v>12904833.140000001</v>
      </c>
    </row>
    <row r="42" spans="1:14" s="9" customFormat="1" ht="45" outlineLevel="2" x14ac:dyDescent="0.25">
      <c r="A42" s="17" t="s">
        <v>99</v>
      </c>
      <c r="B42" s="17" t="s">
        <v>78</v>
      </c>
      <c r="C42" s="31" t="s">
        <v>205</v>
      </c>
      <c r="D42" s="31" t="s">
        <v>77</v>
      </c>
      <c r="E42" s="17" t="s">
        <v>66</v>
      </c>
      <c r="F42" s="16" t="s">
        <v>76</v>
      </c>
      <c r="G42" s="15" t="s">
        <v>75</v>
      </c>
      <c r="H42" s="17">
        <v>2023</v>
      </c>
      <c r="I42" s="14">
        <v>296944836.12</v>
      </c>
      <c r="J42" s="33">
        <v>0</v>
      </c>
      <c r="K42" s="33">
        <v>57739273.689999998</v>
      </c>
      <c r="L42" s="33">
        <v>98981612.040000007</v>
      </c>
      <c r="M42" s="33">
        <v>98981612.040000007</v>
      </c>
      <c r="N42" s="33">
        <v>41242338.350000001</v>
      </c>
    </row>
    <row r="43" spans="1:14" s="9" customFormat="1" ht="31.5" outlineLevel="2" x14ac:dyDescent="0.3">
      <c r="A43" s="17" t="s">
        <v>95</v>
      </c>
      <c r="B43" s="17" t="s">
        <v>69</v>
      </c>
      <c r="C43" s="31" t="s">
        <v>73</v>
      </c>
      <c r="D43" s="31" t="s">
        <v>72</v>
      </c>
      <c r="E43" s="17" t="s">
        <v>66</v>
      </c>
      <c r="F43" s="48" t="s">
        <v>197</v>
      </c>
      <c r="G43" s="15" t="s">
        <v>71</v>
      </c>
      <c r="H43" s="15" t="s">
        <v>70</v>
      </c>
      <c r="I43" s="14">
        <v>149858567.03</v>
      </c>
      <c r="J43" s="35">
        <v>62442695.560000002</v>
      </c>
      <c r="K43" s="35">
        <v>87415871.469999999</v>
      </c>
      <c r="L43" s="35">
        <v>150000000</v>
      </c>
      <c r="M43" s="35">
        <v>0</v>
      </c>
      <c r="N43" s="35">
        <v>0</v>
      </c>
    </row>
    <row r="44" spans="1:14" s="9" customFormat="1" ht="33.75" outlineLevel="2" x14ac:dyDescent="0.25">
      <c r="A44" s="17" t="s">
        <v>91</v>
      </c>
      <c r="B44" s="17" t="s">
        <v>69</v>
      </c>
      <c r="C44" s="31" t="s">
        <v>68</v>
      </c>
      <c r="D44" s="31" t="s">
        <v>67</v>
      </c>
      <c r="E44" s="17" t="s">
        <v>66</v>
      </c>
      <c r="F44" s="48" t="s">
        <v>198</v>
      </c>
      <c r="G44" s="15" t="s">
        <v>65</v>
      </c>
      <c r="H44" s="15" t="s">
        <v>64</v>
      </c>
      <c r="I44" s="14">
        <v>298924763.92000002</v>
      </c>
      <c r="J44" s="35">
        <v>25000000</v>
      </c>
      <c r="K44" s="35">
        <v>84284542.680000007</v>
      </c>
      <c r="L44" s="35">
        <v>84284542.739999995</v>
      </c>
      <c r="M44" s="35">
        <v>84284542.799999997</v>
      </c>
      <c r="N44" s="35">
        <v>21071135.699999999</v>
      </c>
    </row>
    <row r="45" spans="1:14" s="9" customFormat="1" ht="45" outlineLevel="2" x14ac:dyDescent="0.25">
      <c r="A45" s="17" t="s">
        <v>85</v>
      </c>
      <c r="B45" s="17" t="s">
        <v>63</v>
      </c>
      <c r="C45" s="31" t="s">
        <v>62</v>
      </c>
      <c r="D45" s="31" t="s">
        <v>61</v>
      </c>
      <c r="E45" s="17" t="s">
        <v>60</v>
      </c>
      <c r="F45" s="16" t="s">
        <v>59</v>
      </c>
      <c r="G45" s="15">
        <v>43734</v>
      </c>
      <c r="H45" s="15">
        <v>49199</v>
      </c>
      <c r="I45" s="19">
        <v>5821693561.6000004</v>
      </c>
      <c r="J45" s="33">
        <v>336104408.80000001</v>
      </c>
      <c r="K45" s="33">
        <v>555901067.51999998</v>
      </c>
      <c r="L45" s="33">
        <v>346263169.12</v>
      </c>
      <c r="M45" s="33">
        <v>351457073.75999999</v>
      </c>
      <c r="N45" s="33">
        <v>356728890.96000004</v>
      </c>
    </row>
    <row r="46" spans="1:14" s="9" customFormat="1" ht="157.5" outlineLevel="2" x14ac:dyDescent="0.25">
      <c r="A46" s="17" t="s">
        <v>82</v>
      </c>
      <c r="B46" s="17" t="s">
        <v>58</v>
      </c>
      <c r="C46" s="31" t="s">
        <v>57</v>
      </c>
      <c r="D46" s="31" t="s">
        <v>55</v>
      </c>
      <c r="E46" s="17" t="s">
        <v>56</v>
      </c>
      <c r="F46" s="48" t="s">
        <v>195</v>
      </c>
      <c r="G46" s="17">
        <v>2020</v>
      </c>
      <c r="H46" s="17">
        <v>2022</v>
      </c>
      <c r="I46" s="19">
        <v>137397000</v>
      </c>
      <c r="J46" s="33">
        <v>25603500</v>
      </c>
      <c r="K46" s="33">
        <v>83655000</v>
      </c>
      <c r="L46" s="33">
        <v>28138500</v>
      </c>
      <c r="M46" s="33">
        <v>0</v>
      </c>
      <c r="N46" s="33">
        <v>0</v>
      </c>
    </row>
    <row r="47" spans="1:14" s="9" customFormat="1" ht="90" outlineLevel="2" x14ac:dyDescent="0.25">
      <c r="A47" s="17" t="s">
        <v>79</v>
      </c>
      <c r="B47" s="17" t="s">
        <v>12</v>
      </c>
      <c r="C47" s="31" t="s">
        <v>54</v>
      </c>
      <c r="D47" s="31" t="s">
        <v>53</v>
      </c>
      <c r="E47" s="49" t="s">
        <v>196</v>
      </c>
      <c r="F47" s="16" t="s">
        <v>52</v>
      </c>
      <c r="G47" s="15" t="s">
        <v>48</v>
      </c>
      <c r="H47" s="15">
        <v>44926</v>
      </c>
      <c r="I47" s="19">
        <v>369082034.18000001</v>
      </c>
      <c r="J47" s="33">
        <v>0</v>
      </c>
      <c r="K47" s="33">
        <v>184541017.09</v>
      </c>
      <c r="L47" s="33">
        <v>184541017.09</v>
      </c>
      <c r="M47" s="33">
        <v>0</v>
      </c>
      <c r="N47" s="33">
        <v>0</v>
      </c>
    </row>
    <row r="48" spans="1:14" s="9" customFormat="1" ht="123.75" outlineLevel="2" x14ac:dyDescent="0.25">
      <c r="A48" s="17" t="s">
        <v>74</v>
      </c>
      <c r="B48" s="17" t="s">
        <v>12</v>
      </c>
      <c r="C48" s="31" t="s">
        <v>51</v>
      </c>
      <c r="D48" s="31" t="s">
        <v>50</v>
      </c>
      <c r="E48" s="49" t="s">
        <v>196</v>
      </c>
      <c r="F48" s="16" t="s">
        <v>49</v>
      </c>
      <c r="G48" s="15" t="s">
        <v>48</v>
      </c>
      <c r="H48" s="15">
        <v>44926</v>
      </c>
      <c r="I48" s="19">
        <v>495890204.38</v>
      </c>
      <c r="J48" s="33">
        <v>0</v>
      </c>
      <c r="K48" s="33">
        <v>248530738.44</v>
      </c>
      <c r="L48" s="33">
        <v>247359465.94</v>
      </c>
      <c r="M48" s="33">
        <v>0</v>
      </c>
      <c r="N48" s="33">
        <v>0</v>
      </c>
    </row>
    <row r="49" spans="1:14" s="9" customFormat="1" ht="21" outlineLevel="2" x14ac:dyDescent="0.3">
      <c r="A49" s="17" t="s">
        <v>12</v>
      </c>
      <c r="B49" s="17" t="s">
        <v>7</v>
      </c>
      <c r="C49" s="31" t="s">
        <v>47</v>
      </c>
      <c r="D49" s="31" t="s">
        <v>45</v>
      </c>
      <c r="E49" s="17" t="s">
        <v>46</v>
      </c>
      <c r="F49" s="16" t="s">
        <v>45</v>
      </c>
      <c r="G49" s="17">
        <v>2021</v>
      </c>
      <c r="H49" s="17" t="s">
        <v>44</v>
      </c>
      <c r="I49" s="19">
        <v>13100000</v>
      </c>
      <c r="J49" s="33">
        <v>0</v>
      </c>
      <c r="K49" s="33">
        <v>6550000</v>
      </c>
      <c r="L49" s="33">
        <v>6550000</v>
      </c>
      <c r="M49" s="33">
        <v>0</v>
      </c>
      <c r="N49" s="33">
        <v>0</v>
      </c>
    </row>
    <row r="50" spans="1:14" s="9" customFormat="1" ht="10.5" hidden="1" outlineLevel="2" x14ac:dyDescent="0.3">
      <c r="A50" s="30"/>
      <c r="B50" s="30" t="s">
        <v>43</v>
      </c>
      <c r="C50" s="32"/>
      <c r="D50" s="32"/>
      <c r="E50" s="27"/>
      <c r="F50" s="28"/>
      <c r="G50" s="27"/>
      <c r="H50" s="27"/>
      <c r="I50" s="26"/>
      <c r="J50" s="33"/>
      <c r="K50" s="33"/>
      <c r="L50" s="33"/>
      <c r="M50" s="33"/>
      <c r="N50" s="33"/>
    </row>
    <row r="51" spans="1:14" s="9" customFormat="1" ht="73.349999999999994" hidden="1" customHeight="1" outlineLevel="2" x14ac:dyDescent="0.3">
      <c r="A51" s="17"/>
      <c r="B51" s="17" t="s">
        <v>7</v>
      </c>
      <c r="C51" s="31" t="s">
        <v>42</v>
      </c>
      <c r="D51" s="31" t="s">
        <v>41</v>
      </c>
      <c r="E51" s="25" t="s">
        <v>40</v>
      </c>
      <c r="F51" s="16" t="s">
        <v>39</v>
      </c>
      <c r="G51" s="15">
        <v>44068</v>
      </c>
      <c r="H51" s="15">
        <v>44500</v>
      </c>
      <c r="I51" s="19">
        <v>32480000</v>
      </c>
      <c r="J51" s="33">
        <v>7192000</v>
      </c>
      <c r="K51" s="33">
        <v>25288000</v>
      </c>
      <c r="L51" s="33">
        <v>0</v>
      </c>
      <c r="M51" s="33">
        <v>0</v>
      </c>
      <c r="N51" s="33">
        <v>0</v>
      </c>
    </row>
    <row r="52" spans="1:14" s="9" customFormat="1" ht="52.35" hidden="1" customHeight="1" outlineLevel="2" x14ac:dyDescent="0.3">
      <c r="A52" s="17"/>
      <c r="B52" s="17" t="s">
        <v>7</v>
      </c>
      <c r="C52" s="31" t="s">
        <v>38</v>
      </c>
      <c r="D52" s="31" t="s">
        <v>37</v>
      </c>
      <c r="E52" s="25" t="s">
        <v>33</v>
      </c>
      <c r="F52" s="16" t="s">
        <v>36</v>
      </c>
      <c r="G52" s="15">
        <v>44159</v>
      </c>
      <c r="H52" s="15">
        <v>44377</v>
      </c>
      <c r="I52" s="19">
        <v>15126400</v>
      </c>
      <c r="J52" s="33">
        <v>6148000</v>
      </c>
      <c r="K52" s="33">
        <v>8978400</v>
      </c>
      <c r="L52" s="33">
        <v>0</v>
      </c>
      <c r="M52" s="33">
        <v>0</v>
      </c>
      <c r="N52" s="33">
        <v>0</v>
      </c>
    </row>
    <row r="53" spans="1:14" s="9" customFormat="1" ht="41.85" hidden="1" outlineLevel="2" x14ac:dyDescent="0.3">
      <c r="A53" s="17"/>
      <c r="B53" s="17" t="s">
        <v>7</v>
      </c>
      <c r="C53" s="18" t="s">
        <v>35</v>
      </c>
      <c r="D53" s="31" t="s">
        <v>34</v>
      </c>
      <c r="E53" s="25" t="s">
        <v>33</v>
      </c>
      <c r="F53" s="16" t="s">
        <v>32</v>
      </c>
      <c r="G53" s="15">
        <v>43742</v>
      </c>
      <c r="H53" s="15">
        <v>44500</v>
      </c>
      <c r="I53" s="19">
        <v>9949646.0999999996</v>
      </c>
      <c r="J53" s="33">
        <v>0</v>
      </c>
      <c r="K53" s="33">
        <v>9949646.0999999996</v>
      </c>
      <c r="L53" s="33">
        <v>0</v>
      </c>
      <c r="M53" s="33">
        <v>0</v>
      </c>
      <c r="N53" s="33">
        <v>0</v>
      </c>
    </row>
    <row r="54" spans="1:14" s="9" customFormat="1" ht="10.5" outlineLevel="2" x14ac:dyDescent="0.3">
      <c r="A54" s="11"/>
      <c r="B54" s="11"/>
      <c r="C54" s="13"/>
      <c r="D54" s="44"/>
      <c r="E54" s="45"/>
      <c r="F54" s="12"/>
      <c r="G54" s="46"/>
      <c r="H54" s="46"/>
      <c r="I54" s="10"/>
      <c r="J54" s="47"/>
      <c r="K54" s="47"/>
      <c r="L54" s="47"/>
      <c r="M54" s="47"/>
      <c r="N54" s="47"/>
    </row>
    <row r="55" spans="1:14" s="9" customFormat="1" ht="11.85" outlineLevel="2" x14ac:dyDescent="0.3">
      <c r="A55" s="11"/>
      <c r="B55" s="40" t="s">
        <v>2</v>
      </c>
      <c r="C55" s="6"/>
      <c r="D55" s="6"/>
      <c r="E55" s="45"/>
      <c r="F55" s="12"/>
      <c r="G55" s="46"/>
      <c r="H55" s="46"/>
      <c r="I55" s="10"/>
      <c r="J55" s="47"/>
      <c r="K55" s="47"/>
      <c r="L55" s="47"/>
      <c r="M55" s="47"/>
      <c r="N55" s="47"/>
    </row>
    <row r="56" spans="1:14" s="9" customFormat="1" ht="11.85" outlineLevel="2" x14ac:dyDescent="0.3">
      <c r="A56" s="11"/>
      <c r="B56" s="36" t="s">
        <v>1</v>
      </c>
      <c r="C56" s="6"/>
      <c r="D56" s="6"/>
      <c r="E56" s="45"/>
      <c r="F56" s="12"/>
      <c r="G56" s="46"/>
      <c r="H56" s="46"/>
      <c r="I56" s="10"/>
      <c r="J56" s="47"/>
      <c r="K56" s="47"/>
      <c r="L56" s="47"/>
      <c r="M56" s="47"/>
      <c r="N56" s="47"/>
    </row>
    <row r="57" spans="1:14" s="9" customFormat="1" ht="11.85" outlineLevel="2" x14ac:dyDescent="0.3">
      <c r="A57" s="11"/>
      <c r="B57" s="37" t="s">
        <v>0</v>
      </c>
      <c r="C57" s="6"/>
      <c r="D57" s="6"/>
      <c r="E57" s="45"/>
      <c r="F57" s="12"/>
      <c r="G57" s="46"/>
      <c r="H57" s="46"/>
      <c r="I57" s="10"/>
      <c r="J57" s="47"/>
      <c r="K57" s="47"/>
      <c r="L57" s="47"/>
      <c r="M57" s="47"/>
      <c r="N57" s="47"/>
    </row>
    <row r="58" spans="1:14" s="9" customFormat="1" ht="10.5" outlineLevel="2" x14ac:dyDescent="0.3">
      <c r="A58" s="11"/>
      <c r="B58" s="11"/>
      <c r="C58" s="13"/>
      <c r="D58" s="13"/>
      <c r="E58" s="11"/>
      <c r="F58" s="12"/>
      <c r="G58" s="11"/>
      <c r="H58" s="11"/>
      <c r="I58" s="10"/>
      <c r="J58" s="10"/>
      <c r="K58" s="10"/>
      <c r="L58" s="10"/>
      <c r="M58" s="10"/>
      <c r="N58" s="10"/>
    </row>
    <row r="59" spans="1:14" ht="15" customHeight="1" x14ac:dyDescent="0.3">
      <c r="A59" s="57" t="s">
        <v>31</v>
      </c>
      <c r="B59" s="57"/>
      <c r="C59" s="57"/>
      <c r="D59" s="57"/>
      <c r="E59" s="57"/>
      <c r="F59" s="57"/>
      <c r="G59" s="57"/>
      <c r="H59" s="57"/>
      <c r="I59" s="57"/>
      <c r="J59" s="57"/>
      <c r="K59" s="57"/>
      <c r="L59" s="57"/>
      <c r="M59" s="57"/>
      <c r="N59" s="57"/>
    </row>
    <row r="60" spans="1:14" ht="15" customHeight="1" x14ac:dyDescent="0.3">
      <c r="A60" s="57" t="s">
        <v>30</v>
      </c>
      <c r="B60" s="57"/>
      <c r="C60" s="57"/>
      <c r="D60" s="57"/>
      <c r="E60" s="57"/>
      <c r="F60" s="57"/>
      <c r="G60" s="57"/>
      <c r="H60" s="57"/>
      <c r="I60" s="57"/>
      <c r="J60" s="57"/>
      <c r="K60" s="57"/>
      <c r="L60" s="57"/>
      <c r="M60" s="57"/>
      <c r="N60" s="57"/>
    </row>
    <row r="61" spans="1:14" ht="15" customHeight="1" x14ac:dyDescent="0.25">
      <c r="A61" s="57" t="s">
        <v>200</v>
      </c>
      <c r="B61" s="57"/>
      <c r="C61" s="57"/>
      <c r="D61" s="57"/>
      <c r="E61" s="57"/>
      <c r="F61" s="57"/>
      <c r="G61" s="57"/>
      <c r="H61" s="57"/>
      <c r="I61" s="57"/>
      <c r="J61" s="57"/>
      <c r="K61" s="57"/>
      <c r="L61" s="57"/>
      <c r="M61" s="57"/>
      <c r="N61" s="57"/>
    </row>
    <row r="62" spans="1:14" ht="10.5" x14ac:dyDescent="0.3">
      <c r="F62" s="22"/>
      <c r="K62" s="21"/>
    </row>
    <row r="63" spans="1:14" ht="11.85" x14ac:dyDescent="0.3">
      <c r="C63" s="23"/>
      <c r="F63" s="22"/>
      <c r="K63" s="21"/>
    </row>
    <row r="64" spans="1:14" ht="14.45" x14ac:dyDescent="0.3">
      <c r="F64" s="22"/>
      <c r="K64" s="34">
        <f>+SUBTOTAL(9,K67:K69)</f>
        <v>270754495.98445976</v>
      </c>
      <c r="L64" s="34">
        <f>+SUBTOTAL(9,L67:L69)</f>
        <v>264611002.63199997</v>
      </c>
      <c r="M64" s="7"/>
      <c r="N64" s="7"/>
    </row>
    <row r="65" spans="1:14" s="20" customFormat="1" ht="21" customHeight="1" x14ac:dyDescent="0.25">
      <c r="A65" s="74" t="s">
        <v>194</v>
      </c>
      <c r="B65" s="74" t="s">
        <v>29</v>
      </c>
      <c r="C65" s="76" t="s">
        <v>28</v>
      </c>
      <c r="D65" s="76" t="s">
        <v>27</v>
      </c>
      <c r="E65" s="70" t="s">
        <v>26</v>
      </c>
      <c r="F65" s="70" t="s">
        <v>25</v>
      </c>
      <c r="G65" s="72" t="s">
        <v>24</v>
      </c>
      <c r="H65" s="73"/>
      <c r="I65" s="69" t="s">
        <v>23</v>
      </c>
      <c r="J65" s="69" t="s">
        <v>22</v>
      </c>
      <c r="K65" s="69" t="s">
        <v>21</v>
      </c>
      <c r="L65" s="69" t="s">
        <v>20</v>
      </c>
      <c r="M65" s="69" t="s">
        <v>190</v>
      </c>
      <c r="N65" s="69" t="s">
        <v>189</v>
      </c>
    </row>
    <row r="66" spans="1:14" s="20" customFormat="1" x14ac:dyDescent="0.25">
      <c r="A66" s="75"/>
      <c r="B66" s="75"/>
      <c r="C66" s="77"/>
      <c r="D66" s="77"/>
      <c r="E66" s="71"/>
      <c r="F66" s="71"/>
      <c r="G66" s="39" t="s">
        <v>19</v>
      </c>
      <c r="H66" s="39" t="s">
        <v>18</v>
      </c>
      <c r="I66" s="68"/>
      <c r="J66" s="68"/>
      <c r="K66" s="68"/>
      <c r="L66" s="68"/>
      <c r="M66" s="68"/>
      <c r="N66" s="68"/>
    </row>
    <row r="67" spans="1:14" s="9" customFormat="1" ht="21" outlineLevel="2" x14ac:dyDescent="0.3">
      <c r="A67" s="17" t="s">
        <v>17</v>
      </c>
      <c r="B67" s="17" t="s">
        <v>12</v>
      </c>
      <c r="C67" s="18" t="s">
        <v>16</v>
      </c>
      <c r="D67" s="18" t="s">
        <v>15</v>
      </c>
      <c r="E67" s="17" t="s">
        <v>9</v>
      </c>
      <c r="F67" s="16" t="s">
        <v>14</v>
      </c>
      <c r="G67" s="15">
        <v>44344</v>
      </c>
      <c r="H67" s="15">
        <v>44926</v>
      </c>
      <c r="I67" s="33">
        <v>56144000</v>
      </c>
      <c r="J67" s="33">
        <v>0</v>
      </c>
      <c r="K67" s="33">
        <v>20993799.859999999</v>
      </c>
      <c r="L67" s="33">
        <v>32593821.947999999</v>
      </c>
      <c r="M67" s="33">
        <v>0</v>
      </c>
      <c r="N67" s="33">
        <v>0</v>
      </c>
    </row>
    <row r="68" spans="1:14" s="9" customFormat="1" ht="33.75" outlineLevel="2" x14ac:dyDescent="0.25">
      <c r="A68" s="17" t="s">
        <v>13</v>
      </c>
      <c r="B68" s="17" t="s">
        <v>12</v>
      </c>
      <c r="C68" s="18" t="s">
        <v>11</v>
      </c>
      <c r="D68" s="18" t="s">
        <v>10</v>
      </c>
      <c r="E68" s="17" t="s">
        <v>9</v>
      </c>
      <c r="F68" s="16" t="s">
        <v>8</v>
      </c>
      <c r="G68" s="15">
        <v>44197</v>
      </c>
      <c r="H68" s="15">
        <v>44926</v>
      </c>
      <c r="I68" s="33">
        <v>490390206.89999998</v>
      </c>
      <c r="J68" s="33">
        <v>0</v>
      </c>
      <c r="K68" s="33">
        <v>245195103.56</v>
      </c>
      <c r="L68" s="33">
        <v>227362732.18799999</v>
      </c>
      <c r="M68" s="33">
        <v>0</v>
      </c>
      <c r="N68" s="33">
        <v>0</v>
      </c>
    </row>
    <row r="69" spans="1:14" s="9" customFormat="1" ht="45" outlineLevel="2" x14ac:dyDescent="0.25">
      <c r="A69" s="17" t="s">
        <v>7</v>
      </c>
      <c r="B69" s="17" t="s">
        <v>6</v>
      </c>
      <c r="C69" s="18" t="s">
        <v>5</v>
      </c>
      <c r="D69" s="18" t="s">
        <v>3</v>
      </c>
      <c r="E69" s="17" t="s">
        <v>4</v>
      </c>
      <c r="F69" s="16" t="s">
        <v>3</v>
      </c>
      <c r="G69" s="15">
        <v>43466</v>
      </c>
      <c r="H69" s="15">
        <v>44561</v>
      </c>
      <c r="I69" s="14">
        <v>0</v>
      </c>
      <c r="J69" s="33">
        <v>456318.48</v>
      </c>
      <c r="K69" s="33">
        <f>228159.24*20.010553</f>
        <v>4565592.5644597206</v>
      </c>
      <c r="L69" s="33">
        <v>4654448.4960000003</v>
      </c>
      <c r="M69" s="33">
        <v>0</v>
      </c>
      <c r="N69" s="33">
        <v>0</v>
      </c>
    </row>
    <row r="70" spans="1:14" s="9" customFormat="1" ht="10.5" outlineLevel="2" x14ac:dyDescent="0.3">
      <c r="A70" s="11"/>
      <c r="B70" s="11"/>
      <c r="C70" s="13"/>
      <c r="D70" s="13"/>
      <c r="E70" s="11"/>
      <c r="F70" s="12"/>
      <c r="G70" s="11"/>
      <c r="H70" s="11"/>
      <c r="I70" s="10"/>
      <c r="J70" s="10"/>
      <c r="K70" s="10"/>
      <c r="L70" s="10"/>
      <c r="M70" s="10"/>
      <c r="N70" s="10"/>
    </row>
    <row r="71" spans="1:14" s="9" customFormat="1" ht="13.15" outlineLevel="2" x14ac:dyDescent="0.3">
      <c r="E71" s="5"/>
      <c r="F71" s="4"/>
      <c r="G71" s="3"/>
      <c r="H71" s="3"/>
      <c r="I71" s="2"/>
      <c r="J71" s="2"/>
      <c r="K71" s="7"/>
      <c r="L71" s="10"/>
      <c r="M71" s="10"/>
      <c r="N71" s="10"/>
    </row>
    <row r="72" spans="1:14" s="9" customFormat="1" ht="13.15" outlineLevel="2" x14ac:dyDescent="0.3">
      <c r="E72" s="5"/>
      <c r="F72" s="4"/>
      <c r="G72" s="3"/>
      <c r="H72" s="3"/>
      <c r="I72" s="2"/>
      <c r="J72" s="2"/>
      <c r="K72" s="7"/>
      <c r="L72" s="10"/>
      <c r="M72" s="10"/>
      <c r="N72" s="10"/>
    </row>
    <row r="73" spans="1:14" s="9" customFormat="1" ht="15" customHeight="1" outlineLevel="2" x14ac:dyDescent="0.3">
      <c r="E73" s="5"/>
      <c r="F73" s="4"/>
      <c r="G73" s="100" t="s">
        <v>199</v>
      </c>
      <c r="H73" s="100"/>
      <c r="I73" s="2">
        <v>20.399999999999999</v>
      </c>
      <c r="J73" s="2"/>
      <c r="K73" s="7"/>
      <c r="L73" s="10"/>
      <c r="M73" s="10"/>
      <c r="N73" s="10"/>
    </row>
    <row r="74" spans="1:14" s="9" customFormat="1" ht="10.5" outlineLevel="2" x14ac:dyDescent="0.3">
      <c r="A74" s="11"/>
      <c r="B74" s="11"/>
      <c r="C74" s="13"/>
      <c r="D74" s="13"/>
      <c r="E74" s="11"/>
      <c r="F74" s="12"/>
      <c r="G74" s="11"/>
      <c r="H74" s="11"/>
      <c r="I74" s="10"/>
      <c r="J74" s="10"/>
      <c r="K74" s="10"/>
      <c r="L74" s="10"/>
      <c r="M74" s="10"/>
      <c r="N74" s="10"/>
    </row>
    <row r="75" spans="1:14" s="9" customFormat="1" ht="10.5" outlineLevel="2" x14ac:dyDescent="0.3">
      <c r="A75" s="11"/>
      <c r="B75" s="11"/>
      <c r="C75" s="13"/>
      <c r="D75" s="13"/>
      <c r="E75" s="11"/>
      <c r="F75" s="12"/>
      <c r="G75" s="11"/>
      <c r="H75" s="11"/>
      <c r="I75" s="10"/>
      <c r="J75" s="10"/>
      <c r="K75" s="10"/>
      <c r="L75" s="10"/>
      <c r="M75" s="10"/>
      <c r="N75" s="10"/>
    </row>
    <row r="76" spans="1:14" ht="13.15" x14ac:dyDescent="0.3">
      <c r="A76" s="8"/>
      <c r="L76" s="7"/>
      <c r="M76" s="7"/>
      <c r="N76" s="7"/>
    </row>
    <row r="77" spans="1:14" ht="13.15" x14ac:dyDescent="0.3">
      <c r="A77" s="36"/>
      <c r="L77" s="7"/>
      <c r="M77" s="7"/>
      <c r="N77" s="7"/>
    </row>
    <row r="78" spans="1:14" ht="13.15" x14ac:dyDescent="0.3">
      <c r="A78" s="37"/>
      <c r="L78" s="7"/>
      <c r="M78" s="7"/>
      <c r="N78" s="7"/>
    </row>
    <row r="79" spans="1:14" ht="10.5" x14ac:dyDescent="0.3">
      <c r="A79" s="38"/>
      <c r="B79" s="38"/>
    </row>
  </sheetData>
  <autoFilter ref="B7:L53">
    <filterColumn colId="5" showButton="0"/>
  </autoFilter>
  <mergeCells count="56">
    <mergeCell ref="N7:N8"/>
    <mergeCell ref="A1:N1"/>
    <mergeCell ref="A2:N2"/>
    <mergeCell ref="A3:N3"/>
    <mergeCell ref="A7:A8"/>
    <mergeCell ref="B7:B8"/>
    <mergeCell ref="C7:C8"/>
    <mergeCell ref="D7:D8"/>
    <mergeCell ref="E7:E8"/>
    <mergeCell ref="F7:F8"/>
    <mergeCell ref="G7:H7"/>
    <mergeCell ref="I7:I8"/>
    <mergeCell ref="J7:J8"/>
    <mergeCell ref="K7:K8"/>
    <mergeCell ref="L7:L8"/>
    <mergeCell ref="M7:M8"/>
    <mergeCell ref="H14:H16"/>
    <mergeCell ref="I14:I16"/>
    <mergeCell ref="J14:J16"/>
    <mergeCell ref="A21:A22"/>
    <mergeCell ref="B21:B22"/>
    <mergeCell ref="C21:C22"/>
    <mergeCell ref="D21:D22"/>
    <mergeCell ref="F21:F22"/>
    <mergeCell ref="I21:I22"/>
    <mergeCell ref="J21:J22"/>
    <mergeCell ref="A14:A16"/>
    <mergeCell ref="B14:B16"/>
    <mergeCell ref="C14:C16"/>
    <mergeCell ref="D14:D16"/>
    <mergeCell ref="F14:F16"/>
    <mergeCell ref="G14:G16"/>
    <mergeCell ref="J23:J25"/>
    <mergeCell ref="A59:N59"/>
    <mergeCell ref="A60:N60"/>
    <mergeCell ref="A61:N61"/>
    <mergeCell ref="A65:A66"/>
    <mergeCell ref="B65:B66"/>
    <mergeCell ref="C65:C66"/>
    <mergeCell ref="D65:D66"/>
    <mergeCell ref="E65:E66"/>
    <mergeCell ref="F65:F66"/>
    <mergeCell ref="A23:A25"/>
    <mergeCell ref="B23:B25"/>
    <mergeCell ref="C23:C25"/>
    <mergeCell ref="D23:D25"/>
    <mergeCell ref="F23:F25"/>
    <mergeCell ref="I23:I25"/>
    <mergeCell ref="N65:N66"/>
    <mergeCell ref="G73:H73"/>
    <mergeCell ref="G65:H65"/>
    <mergeCell ref="I65:I66"/>
    <mergeCell ref="J65:J66"/>
    <mergeCell ref="K65:K66"/>
    <mergeCell ref="L65:L66"/>
    <mergeCell ref="M65:M66"/>
  </mergeCells>
  <pageMargins left="0.23622047244094491" right="0.23622047244094491" top="0.74803149606299213" bottom="0.74803149606299213" header="0.31496062992125984" footer="0.31496062992125984"/>
  <pageSetup scale="70" fitToHeight="0" orientation="landscape" r:id="rId1"/>
  <rowBreaks count="2" manualBreakCount="2">
    <brk id="28" max="13" man="1"/>
    <brk id="4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FORMATO 2022 PARA ENTREGA</vt:lpstr>
      <vt:lpstr>FORMATO 2022 v1</vt:lpstr>
      <vt:lpstr>FORMATO 2022 PARA ENTREGA (2)</vt:lpstr>
      <vt:lpstr>'FORMATO 2022 PARA ENTREGA'!Área_de_impresión</vt:lpstr>
      <vt:lpstr>'FORMATO 2022 PARA ENTREGA (2)'!Área_de_impresión</vt:lpstr>
      <vt:lpstr>'FORMATO 2022 v1'!Área_de_impresión</vt:lpstr>
      <vt:lpstr>'FORMATO 2022 PARA ENTREGA'!Títulos_a_imprimir</vt:lpstr>
      <vt:lpstr>'FORMATO 2022 v1'!Títulos_a_imprimir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Maria Santillanes Carrillo</dc:creator>
  <cp:lastModifiedBy>Dennise Sanchez Zamarron</cp:lastModifiedBy>
  <cp:lastPrinted>2021-10-26T15:35:36Z</cp:lastPrinted>
  <dcterms:created xsi:type="dcterms:W3CDTF">2021-10-05T18:38:00Z</dcterms:created>
  <dcterms:modified xsi:type="dcterms:W3CDTF">2022-01-05T16:57:11Z</dcterms:modified>
</cp:coreProperties>
</file>